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 MOTORSPORT\SCRANZ\NEW ZEALAND\2020-2021 SEASON\"/>
    </mc:Choice>
  </mc:AlternateContent>
  <bookViews>
    <workbookView xWindow="120" yWindow="75" windowWidth="9300" windowHeight="5385" tabRatio="806" activeTab="2"/>
  </bookViews>
  <sheets>
    <sheet name="ENTRY LIST" sheetId="1" r:id="rId1"/>
    <sheet name="POINTS" sheetId="5" r:id="rId2"/>
    <sheet name="OVERALL" sheetId="2" r:id="rId3"/>
    <sheet name="R1-TAUPO" sheetId="3" r:id="rId4"/>
  </sheets>
  <calcPr calcId="162913"/>
</workbook>
</file>

<file path=xl/calcChain.xml><?xml version="1.0" encoding="utf-8"?>
<calcChain xmlns="http://schemas.openxmlformats.org/spreadsheetml/2006/main">
  <c r="K16" i="2" l="1"/>
  <c r="K15" i="2"/>
  <c r="K14" i="3" l="1"/>
  <c r="K15" i="3"/>
  <c r="K16" i="3"/>
  <c r="K26" i="3"/>
  <c r="K27" i="3"/>
  <c r="K28" i="3"/>
  <c r="K29" i="3"/>
  <c r="K30" i="3"/>
  <c r="O10" i="3"/>
  <c r="Q10" i="3"/>
  <c r="S10" i="3"/>
  <c r="O8" i="3"/>
  <c r="Q8" i="3"/>
  <c r="S8" i="3"/>
  <c r="O9" i="3"/>
  <c r="Q9" i="3"/>
  <c r="S9" i="3"/>
  <c r="O11" i="3"/>
  <c r="Q11" i="3"/>
  <c r="S11" i="3"/>
  <c r="O12" i="3"/>
  <c r="Q12" i="3"/>
  <c r="S12" i="3"/>
  <c r="O13" i="3"/>
  <c r="Q13" i="3"/>
  <c r="S13" i="3"/>
  <c r="O14" i="3"/>
  <c r="Q14" i="3"/>
  <c r="S14" i="3"/>
  <c r="O15" i="3"/>
  <c r="Q15" i="3"/>
  <c r="S15" i="3"/>
  <c r="O16" i="3"/>
  <c r="Q16" i="3"/>
  <c r="S16" i="3"/>
  <c r="O22" i="3"/>
  <c r="Q22" i="3"/>
  <c r="S22" i="3"/>
  <c r="O17" i="3"/>
  <c r="Q17" i="3"/>
  <c r="S17" i="3"/>
  <c r="O18" i="3"/>
  <c r="Q18" i="3"/>
  <c r="S18" i="3"/>
  <c r="O24" i="3"/>
  <c r="Q24" i="3"/>
  <c r="S24" i="3"/>
  <c r="O23" i="3"/>
  <c r="Q23" i="3"/>
  <c r="S23" i="3"/>
  <c r="O20" i="3"/>
  <c r="Q20" i="3"/>
  <c r="S20" i="3"/>
  <c r="O19" i="3"/>
  <c r="Q19" i="3"/>
  <c r="S19" i="3"/>
  <c r="O21" i="3"/>
  <c r="Q21" i="3"/>
  <c r="S21" i="3"/>
  <c r="O25" i="3"/>
  <c r="Q25" i="3"/>
  <c r="S25" i="3"/>
  <c r="O26" i="3"/>
  <c r="Q26" i="3"/>
  <c r="S26" i="3"/>
  <c r="O27" i="3"/>
  <c r="Q27" i="3"/>
  <c r="S27" i="3"/>
  <c r="O28" i="3"/>
  <c r="Q28" i="3"/>
  <c r="S28" i="3"/>
  <c r="O29" i="3"/>
  <c r="Q29" i="3"/>
  <c r="S29" i="3"/>
  <c r="O30" i="3"/>
  <c r="Q30" i="3"/>
  <c r="S30" i="3"/>
  <c r="S7" i="3"/>
  <c r="O7" i="3"/>
  <c r="Q7" i="3"/>
  <c r="K11" i="3" l="1"/>
  <c r="K13" i="3"/>
  <c r="K12" i="3"/>
  <c r="K24" i="3"/>
  <c r="K21" i="3"/>
  <c r="K18" i="3"/>
  <c r="K8" i="3"/>
  <c r="K10" i="3"/>
  <c r="K9" i="3"/>
  <c r="K23" i="3"/>
  <c r="K22" i="3"/>
  <c r="K25" i="3"/>
  <c r="K20" i="3"/>
  <c r="K17" i="3"/>
  <c r="K19" i="3"/>
  <c r="U7" i="3" l="1"/>
  <c r="U8" i="3"/>
  <c r="U9" i="3"/>
  <c r="U10" i="3"/>
  <c r="U11" i="3"/>
  <c r="U12" i="3"/>
  <c r="U13" i="3"/>
  <c r="U14" i="3"/>
  <c r="U15" i="3"/>
  <c r="U16" i="3"/>
  <c r="U17" i="3"/>
  <c r="U18" i="3"/>
  <c r="A8" i="3"/>
  <c r="A9" i="3"/>
  <c r="A10" i="3"/>
  <c r="A11" i="3"/>
  <c r="A12" i="3"/>
  <c r="A13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4" i="2"/>
  <c r="A12" i="2"/>
  <c r="A13" i="2"/>
  <c r="A14" i="2"/>
  <c r="A15" i="2"/>
  <c r="A16" i="2"/>
  <c r="A19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K17" i="2" l="1"/>
  <c r="K13" i="2"/>
  <c r="S14" i="2" s="1"/>
  <c r="K14" i="2"/>
  <c r="K12" i="2"/>
  <c r="E11" i="2"/>
  <c r="M12" i="2" l="1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C12" i="2"/>
  <c r="D12" i="2"/>
  <c r="E12" i="2"/>
  <c r="G12" i="2"/>
  <c r="H12" i="2"/>
  <c r="I12" i="2"/>
  <c r="C14" i="2"/>
  <c r="D14" i="2"/>
  <c r="E14" i="2"/>
  <c r="G14" i="2"/>
  <c r="H14" i="2"/>
  <c r="I14" i="2"/>
  <c r="C13" i="2"/>
  <c r="D13" i="2"/>
  <c r="E13" i="2"/>
  <c r="G13" i="2"/>
  <c r="H13" i="2"/>
  <c r="I13" i="2"/>
  <c r="C17" i="2"/>
  <c r="D17" i="2"/>
  <c r="E17" i="2"/>
  <c r="G17" i="2"/>
  <c r="H17" i="2"/>
  <c r="I17" i="2"/>
  <c r="C16" i="2"/>
  <c r="D16" i="2"/>
  <c r="E16" i="2"/>
  <c r="G16" i="2"/>
  <c r="H16" i="2"/>
  <c r="I16" i="2"/>
  <c r="C15" i="2"/>
  <c r="D15" i="2"/>
  <c r="E15" i="2"/>
  <c r="G15" i="2"/>
  <c r="H15" i="2"/>
  <c r="I15" i="2"/>
  <c r="C18" i="2"/>
  <c r="D18" i="2"/>
  <c r="E18" i="2"/>
  <c r="G18" i="2"/>
  <c r="H18" i="2"/>
  <c r="I18" i="2"/>
  <c r="C19" i="2"/>
  <c r="D19" i="2"/>
  <c r="E19" i="2"/>
  <c r="G19" i="2"/>
  <c r="H19" i="2"/>
  <c r="I19" i="2"/>
  <c r="C20" i="2"/>
  <c r="D20" i="2"/>
  <c r="E20" i="2"/>
  <c r="G20" i="2"/>
  <c r="H20" i="2"/>
  <c r="I20" i="2"/>
  <c r="C21" i="2"/>
  <c r="D21" i="2"/>
  <c r="E21" i="2"/>
  <c r="G21" i="2"/>
  <c r="H21" i="2"/>
  <c r="I21" i="2"/>
  <c r="C25" i="2"/>
  <c r="D25" i="2"/>
  <c r="E25" i="2"/>
  <c r="G25" i="2"/>
  <c r="H25" i="2"/>
  <c r="I25" i="2"/>
  <c r="C22" i="2"/>
  <c r="D22" i="2"/>
  <c r="E22" i="2"/>
  <c r="G22" i="2"/>
  <c r="H22" i="2"/>
  <c r="I22" i="2"/>
  <c r="C26" i="2"/>
  <c r="D26" i="2"/>
  <c r="E26" i="2"/>
  <c r="G26" i="2"/>
  <c r="H26" i="2"/>
  <c r="I26" i="2"/>
  <c r="C23" i="2"/>
  <c r="D23" i="2"/>
  <c r="E23" i="2"/>
  <c r="G23" i="2"/>
  <c r="H23" i="2"/>
  <c r="I23" i="2"/>
  <c r="C24" i="2"/>
  <c r="D24" i="2"/>
  <c r="E24" i="2"/>
  <c r="G24" i="2"/>
  <c r="H24" i="2"/>
  <c r="I24" i="2"/>
  <c r="C27" i="2"/>
  <c r="D27" i="2"/>
  <c r="E27" i="2"/>
  <c r="G27" i="2"/>
  <c r="H27" i="2"/>
  <c r="I27" i="2"/>
  <c r="C28" i="2"/>
  <c r="D28" i="2"/>
  <c r="E28" i="2"/>
  <c r="G28" i="2"/>
  <c r="H28" i="2"/>
  <c r="I28" i="2"/>
  <c r="C29" i="2"/>
  <c r="D29" i="2"/>
  <c r="E29" i="2"/>
  <c r="G29" i="2"/>
  <c r="H29" i="2"/>
  <c r="I29" i="2"/>
  <c r="C30" i="2"/>
  <c r="D30" i="2"/>
  <c r="E30" i="2"/>
  <c r="G30" i="2"/>
  <c r="H30" i="2"/>
  <c r="I30" i="2"/>
  <c r="C31" i="2"/>
  <c r="D31" i="2"/>
  <c r="E31" i="2"/>
  <c r="G31" i="2"/>
  <c r="H31" i="2"/>
  <c r="I31" i="2"/>
  <c r="C32" i="2"/>
  <c r="D32" i="2"/>
  <c r="E32" i="2"/>
  <c r="G32" i="2"/>
  <c r="H32" i="2"/>
  <c r="I32" i="2"/>
  <c r="C33" i="2"/>
  <c r="D33" i="2"/>
  <c r="E33" i="2"/>
  <c r="G33" i="2"/>
  <c r="H33" i="2"/>
  <c r="I33" i="2"/>
  <c r="C34" i="2"/>
  <c r="D34" i="2"/>
  <c r="E34" i="2"/>
  <c r="G34" i="2"/>
  <c r="H34" i="2"/>
  <c r="I34" i="2"/>
  <c r="E23" i="3" l="1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Q33" i="2"/>
  <c r="S33" i="2" s="1"/>
  <c r="Q34" i="2"/>
  <c r="S34" i="2" s="1"/>
  <c r="I11" i="2"/>
  <c r="H11" i="2"/>
  <c r="G11" i="2"/>
  <c r="D11" i="2"/>
  <c r="C11" i="2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U19" i="3"/>
  <c r="U23" i="3"/>
  <c r="U20" i="3"/>
  <c r="U21" i="3"/>
  <c r="U24" i="3"/>
  <c r="U25" i="3"/>
  <c r="K29" i="2" s="1"/>
  <c r="S29" i="2" s="1"/>
  <c r="U26" i="3"/>
  <c r="K30" i="2" s="1"/>
  <c r="S30" i="2" s="1"/>
  <c r="U27" i="3"/>
  <c r="K31" i="2" s="1"/>
  <c r="U28" i="3"/>
  <c r="K32" i="2" s="1"/>
  <c r="S32" i="2" s="1"/>
  <c r="U29" i="3"/>
  <c r="K33" i="2" s="1"/>
  <c r="U30" i="3"/>
  <c r="K34" i="2" s="1"/>
  <c r="U22" i="3"/>
  <c r="A1" i="3"/>
  <c r="D7" i="3"/>
  <c r="E7" i="3"/>
  <c r="C7" i="3"/>
  <c r="K25" i="2" l="1"/>
  <c r="K23" i="2"/>
  <c r="S25" i="2" s="1"/>
  <c r="K22" i="2"/>
  <c r="K27" i="2"/>
  <c r="K26" i="2"/>
  <c r="K24" i="2"/>
  <c r="K21" i="2"/>
  <c r="K28" i="2"/>
  <c r="S28" i="2" s="1"/>
  <c r="Q26" i="2"/>
  <c r="Q16" i="2"/>
  <c r="Q15" i="2"/>
  <c r="S15" i="2" s="1"/>
  <c r="Q22" i="2"/>
  <c r="Q21" i="2"/>
  <c r="Q31" i="2"/>
  <c r="S31" i="2" s="1"/>
  <c r="Q13" i="2"/>
  <c r="S13" i="2" s="1"/>
  <c r="Q27" i="2"/>
  <c r="Q12" i="2"/>
  <c r="S12" i="2" s="1"/>
  <c r="Q14" i="2"/>
  <c r="S24" i="2" l="1"/>
  <c r="S23" i="2"/>
  <c r="S22" i="2"/>
  <c r="S27" i="2"/>
  <c r="S21" i="2"/>
  <c r="S26" i="2"/>
</calcChain>
</file>

<file path=xl/sharedStrings.xml><?xml version="1.0" encoding="utf-8"?>
<sst xmlns="http://schemas.openxmlformats.org/spreadsheetml/2006/main" count="103" uniqueCount="73">
  <si>
    <t>ENTRY LIST</t>
  </si>
  <si>
    <t>RACE NUMBER</t>
  </si>
  <si>
    <t>DRIVER</t>
  </si>
  <si>
    <t>ROUND 1</t>
  </si>
  <si>
    <t>ROUND 2</t>
  </si>
  <si>
    <t>PLACING</t>
  </si>
  <si>
    <t>SORT</t>
  </si>
  <si>
    <t>RACE 1</t>
  </si>
  <si>
    <t>RACE 2</t>
  </si>
  <si>
    <t>RACE 3</t>
  </si>
  <si>
    <t>ROUND TOTAL</t>
  </si>
  <si>
    <t>SORT NO.</t>
  </si>
  <si>
    <t>RACE 1 GRID</t>
  </si>
  <si>
    <t>RACE 1 RESULT</t>
  </si>
  <si>
    <t>RACE 2 GRID</t>
  </si>
  <si>
    <t>RACE 2 RESULT</t>
  </si>
  <si>
    <t>GRID POINTS</t>
  </si>
  <si>
    <t>RACE 3 GRID</t>
  </si>
  <si>
    <t>RACE 3 RESULT</t>
  </si>
  <si>
    <t>PROVISIONAL POINTS</t>
  </si>
  <si>
    <t>CAR</t>
  </si>
  <si>
    <t>NEW ZEALAND SERIES</t>
  </si>
  <si>
    <t>PROVISIONAL POINTS TABLE</t>
  </si>
  <si>
    <t>Justin Ashwell</t>
  </si>
  <si>
    <t>Alvin Frew</t>
  </si>
  <si>
    <t>DNF</t>
  </si>
  <si>
    <t>QUALIFYING TIME</t>
  </si>
  <si>
    <t>TROPHY CLASS</t>
  </si>
  <si>
    <t>CUP CLASS</t>
  </si>
  <si>
    <t>Falcon AU</t>
  </si>
  <si>
    <t>Commodore VN</t>
  </si>
  <si>
    <t>Falcon EA</t>
  </si>
  <si>
    <t>MANFEILD</t>
  </si>
  <si>
    <t>SUPER SIX SALOONS</t>
  </si>
  <si>
    <t>Thanks to our Series Sponsors:</t>
  </si>
  <si>
    <r>
      <t>RYCO 24</t>
    </r>
    <r>
      <rPr>
        <b/>
        <sz val="20"/>
        <rFont val="Calibri"/>
        <family val="2"/>
      </rPr>
      <t>·</t>
    </r>
    <r>
      <rPr>
        <b/>
        <i/>
        <sz val="20"/>
        <rFont val="Arial"/>
        <family val="2"/>
      </rPr>
      <t>7</t>
    </r>
  </si>
  <si>
    <t>Justin King</t>
  </si>
  <si>
    <t>Steven Gordon</t>
  </si>
  <si>
    <t>Todd Prujean</t>
  </si>
  <si>
    <t>POINTS</t>
  </si>
  <si>
    <t>DNS</t>
  </si>
  <si>
    <t>EXC</t>
  </si>
  <si>
    <t>3NZ</t>
  </si>
  <si>
    <t>Janine Douglas</t>
  </si>
  <si>
    <t>Sheryl Hanright</t>
  </si>
  <si>
    <t>Darrell Harris</t>
  </si>
  <si>
    <t>Paul Roberts</t>
  </si>
  <si>
    <t>Commodore</t>
  </si>
  <si>
    <t>2NZ</t>
  </si>
  <si>
    <t>Peter Rine</t>
  </si>
  <si>
    <t>Matt Henney</t>
  </si>
  <si>
    <t>Brent Cooper</t>
  </si>
  <si>
    <t>Commodore VP</t>
  </si>
  <si>
    <t>2020-2021</t>
  </si>
  <si>
    <t>BRUCE McLAREN MOTORSPORT PARK, TAUPO</t>
  </si>
  <si>
    <t xml:space="preserve">Results &amp; points are provisional pending end of </t>
  </si>
  <si>
    <t>season eligibility clearance</t>
  </si>
  <si>
    <t>TAUPO</t>
  </si>
  <si>
    <t>MWN CIVIL</t>
  </si>
  <si>
    <t>CLAUDELANDS AUTOMOTIVE</t>
  </si>
  <si>
    <t>1:58.710</t>
  </si>
  <si>
    <t>2:20.592</t>
  </si>
  <si>
    <t>2:05.969</t>
  </si>
  <si>
    <t>2:16.882</t>
  </si>
  <si>
    <t>2:07.642</t>
  </si>
  <si>
    <t>2:04.781</t>
  </si>
  <si>
    <t>2:00.582</t>
  </si>
  <si>
    <t>2:05.173</t>
  </si>
  <si>
    <t>2:05.267</t>
  </si>
  <si>
    <t>2:09.188</t>
  </si>
  <si>
    <t>2:07.048</t>
  </si>
  <si>
    <t>2:08.126</t>
  </si>
  <si>
    <t>2020-2021 SUPER SIX SALOONS NEW ZEALAND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</si>
</sst>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24"/>
      <name val="Haettenschweiler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24"/>
      <name val="Arial Narrow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20"/>
      <name val="Calibri"/>
      <family val="2"/>
    </font>
    <font>
      <b/>
      <sz val="22"/>
      <name val="Arial"/>
      <family val="2"/>
    </font>
    <font>
      <sz val="24"/>
      <name val="Arial Rounded MT Bold"/>
      <family val="2"/>
    </font>
    <font>
      <sz val="10"/>
      <name val="Arial Rounded MT Bold"/>
      <family val="2"/>
    </font>
    <font>
      <sz val="24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textRotation="90" wrapText="1"/>
    </xf>
    <xf numFmtId="0" fontId="4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textRotation="90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textRotation="90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textRotation="90" wrapText="1"/>
    </xf>
    <xf numFmtId="0" fontId="3" fillId="0" borderId="0" xfId="0" applyFont="1" applyBorder="1" applyAlignment="1">
      <alignment horizontal="center" textRotation="90"/>
    </xf>
    <xf numFmtId="0" fontId="1" fillId="0" borderId="0" xfId="0" applyFont="1"/>
    <xf numFmtId="0" fontId="3" fillId="0" borderId="0" xfId="0" applyFont="1" applyAlignment="1">
      <alignment horizontal="center" textRotation="90"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 textRotation="90"/>
    </xf>
    <xf numFmtId="0" fontId="6" fillId="0" borderId="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/>
    <xf numFmtId="49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textRotation="90" wrapText="1"/>
    </xf>
    <xf numFmtId="0" fontId="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left" textRotation="90" wrapText="1"/>
    </xf>
    <xf numFmtId="0" fontId="6" fillId="2" borderId="0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vertical="top" textRotation="90" wrapText="1"/>
    </xf>
    <xf numFmtId="0" fontId="6" fillId="3" borderId="0" xfId="0" applyFont="1" applyFill="1" applyBorder="1" applyAlignment="1">
      <alignment horizontal="center" textRotation="90" wrapText="1"/>
    </xf>
    <xf numFmtId="0" fontId="2" fillId="3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Fill="1" applyAlignment="1">
      <alignment horizontal="center"/>
    </xf>
    <xf numFmtId="0" fontId="7" fillId="0" borderId="0" xfId="0" quotePrefix="1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textRotation="90" wrapText="1"/>
    </xf>
    <xf numFmtId="0" fontId="8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2" xfId="0" applyFont="1" applyFill="1" applyBorder="1" applyAlignment="1">
      <alignment horizontal="center" vertical="top" wrapText="1"/>
    </xf>
    <xf numFmtId="0" fontId="11" fillId="0" borderId="0" xfId="0" applyFont="1" applyBorder="1"/>
    <xf numFmtId="0" fontId="13" fillId="0" borderId="0" xfId="0" applyFont="1" applyBorder="1"/>
    <xf numFmtId="0" fontId="15" fillId="0" borderId="0" xfId="0" applyFont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vertical="top"/>
    </xf>
    <xf numFmtId="0" fontId="21" fillId="0" borderId="0" xfId="0" applyFont="1" applyBorder="1" applyAlignment="1"/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" vertical="center" textRotation="90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A2" sqref="A2"/>
    </sheetView>
  </sheetViews>
  <sheetFormatPr defaultRowHeight="12.75" x14ac:dyDescent="0.2"/>
  <cols>
    <col min="1" max="1" width="6.7109375" customWidth="1"/>
    <col min="2" max="2" width="5.140625" style="52" customWidth="1"/>
    <col min="3" max="3" width="18.85546875" bestFit="1" customWidth="1"/>
    <col min="4" max="4" width="13.85546875" bestFit="1" customWidth="1"/>
  </cols>
  <sheetData>
    <row r="1" spans="1:4" s="89" customFormat="1" ht="30" x14ac:dyDescent="0.2">
      <c r="A1" s="87" t="s">
        <v>72</v>
      </c>
      <c r="B1" s="88"/>
    </row>
    <row r="2" spans="1:4" s="28" customFormat="1" ht="3" customHeight="1" x14ac:dyDescent="0.25">
      <c r="B2" s="53"/>
    </row>
    <row r="3" spans="1:4" s="89" customFormat="1" ht="30" x14ac:dyDescent="0.2">
      <c r="A3" s="87" t="s">
        <v>0</v>
      </c>
      <c r="B3" s="88"/>
    </row>
    <row r="5" spans="1:4" ht="12.75" customHeight="1" x14ac:dyDescent="0.2"/>
    <row r="6" spans="1:4" s="29" customFormat="1" ht="50.25" customHeight="1" x14ac:dyDescent="0.2">
      <c r="B6" s="29" t="s">
        <v>1</v>
      </c>
      <c r="C6" s="30" t="s">
        <v>2</v>
      </c>
      <c r="D6" s="30" t="s">
        <v>20</v>
      </c>
    </row>
    <row r="7" spans="1:4" s="66" customFormat="1" ht="12" customHeight="1" x14ac:dyDescent="0.2">
      <c r="A7" s="65"/>
      <c r="B7" s="65"/>
      <c r="C7" s="66" t="s">
        <v>27</v>
      </c>
    </row>
    <row r="8" spans="1:4" s="66" customFormat="1" ht="12" customHeight="1" x14ac:dyDescent="0.2">
      <c r="A8" s="65">
        <v>1</v>
      </c>
      <c r="B8" s="65" t="s">
        <v>42</v>
      </c>
      <c r="C8" s="66" t="s">
        <v>36</v>
      </c>
      <c r="D8" s="66" t="s">
        <v>29</v>
      </c>
    </row>
    <row r="9" spans="1:4" s="66" customFormat="1" ht="12" customHeight="1" x14ac:dyDescent="0.2">
      <c r="A9" s="65">
        <v>2</v>
      </c>
      <c r="B9" s="65">
        <v>13</v>
      </c>
      <c r="C9" s="66" t="s">
        <v>43</v>
      </c>
      <c r="D9" s="66" t="s">
        <v>29</v>
      </c>
    </row>
    <row r="10" spans="1:4" s="66" customFormat="1" ht="12" customHeight="1" x14ac:dyDescent="0.2">
      <c r="A10" s="65">
        <v>3</v>
      </c>
      <c r="B10" s="65">
        <v>49</v>
      </c>
      <c r="C10" s="66" t="s">
        <v>44</v>
      </c>
      <c r="D10" s="66" t="s">
        <v>29</v>
      </c>
    </row>
    <row r="11" spans="1:4" s="66" customFormat="1" ht="12" customHeight="1" x14ac:dyDescent="0.2">
      <c r="A11" s="65">
        <v>4</v>
      </c>
      <c r="B11" s="65">
        <v>58</v>
      </c>
      <c r="C11" s="66" t="s">
        <v>45</v>
      </c>
      <c r="D11" s="66" t="s">
        <v>29</v>
      </c>
    </row>
    <row r="12" spans="1:4" s="66" customFormat="1" ht="12" customHeight="1" x14ac:dyDescent="0.2">
      <c r="A12" s="65">
        <v>5</v>
      </c>
      <c r="B12" s="65">
        <v>72</v>
      </c>
      <c r="C12" s="66" t="s">
        <v>46</v>
      </c>
      <c r="D12" s="66" t="s">
        <v>47</v>
      </c>
    </row>
    <row r="13" spans="1:4" s="66" customFormat="1" ht="12" customHeight="1" x14ac:dyDescent="0.2">
      <c r="A13" s="65">
        <v>6</v>
      </c>
      <c r="B13" s="65">
        <v>77</v>
      </c>
      <c r="C13" s="66" t="s">
        <v>24</v>
      </c>
      <c r="D13" s="66" t="s">
        <v>29</v>
      </c>
    </row>
    <row r="14" spans="1:4" s="66" customFormat="1" ht="12" customHeight="1" x14ac:dyDescent="0.2">
      <c r="A14" s="65">
        <v>7</v>
      </c>
      <c r="B14" s="65"/>
    </row>
    <row r="15" spans="1:4" s="66" customFormat="1" ht="12" customHeight="1" x14ac:dyDescent="0.2">
      <c r="A15" s="65">
        <v>8</v>
      </c>
      <c r="B15" s="65"/>
    </row>
    <row r="16" spans="1:4" s="66" customFormat="1" ht="12" customHeight="1" x14ac:dyDescent="0.2">
      <c r="A16" s="65"/>
      <c r="B16" s="65"/>
      <c r="C16" s="66" t="s">
        <v>28</v>
      </c>
    </row>
    <row r="17" spans="1:4" s="66" customFormat="1" ht="12" customHeight="1" x14ac:dyDescent="0.2">
      <c r="A17" s="65">
        <v>1</v>
      </c>
      <c r="B17" s="65" t="s">
        <v>48</v>
      </c>
      <c r="C17" s="66" t="s">
        <v>38</v>
      </c>
      <c r="D17" s="66" t="s">
        <v>30</v>
      </c>
    </row>
    <row r="18" spans="1:4" s="66" customFormat="1" ht="12" customHeight="1" x14ac:dyDescent="0.2">
      <c r="A18" s="65">
        <v>2</v>
      </c>
      <c r="B18" s="65">
        <v>4</v>
      </c>
      <c r="C18" s="66" t="s">
        <v>49</v>
      </c>
      <c r="D18" s="66" t="s">
        <v>30</v>
      </c>
    </row>
    <row r="19" spans="1:4" s="66" customFormat="1" ht="12" customHeight="1" x14ac:dyDescent="0.2">
      <c r="A19" s="65">
        <v>3</v>
      </c>
      <c r="B19" s="65">
        <v>11</v>
      </c>
      <c r="C19" s="66" t="s">
        <v>23</v>
      </c>
      <c r="D19" s="66" t="s">
        <v>31</v>
      </c>
    </row>
    <row r="20" spans="1:4" s="66" customFormat="1" ht="12" customHeight="1" x14ac:dyDescent="0.2">
      <c r="A20" s="65">
        <v>4</v>
      </c>
      <c r="B20" s="52">
        <v>18</v>
      </c>
      <c r="C20" s="66" t="s">
        <v>50</v>
      </c>
      <c r="D20" s="66" t="s">
        <v>30</v>
      </c>
    </row>
    <row r="21" spans="1:4" s="66" customFormat="1" ht="12" customHeight="1" x14ac:dyDescent="0.2">
      <c r="A21" s="65">
        <v>5</v>
      </c>
      <c r="B21" s="65">
        <v>27</v>
      </c>
      <c r="C21" s="66" t="s">
        <v>37</v>
      </c>
      <c r="D21" s="66" t="s">
        <v>30</v>
      </c>
    </row>
    <row r="22" spans="1:4" s="66" customFormat="1" ht="12" customHeight="1" x14ac:dyDescent="0.2">
      <c r="A22" s="65">
        <v>6</v>
      </c>
      <c r="B22" s="65">
        <v>111</v>
      </c>
      <c r="C22" s="66" t="s">
        <v>51</v>
      </c>
      <c r="D22" s="66" t="s">
        <v>52</v>
      </c>
    </row>
    <row r="23" spans="1:4" s="66" customFormat="1" ht="12" customHeight="1" x14ac:dyDescent="0.2">
      <c r="A23" s="65">
        <v>7</v>
      </c>
      <c r="B23" s="68"/>
    </row>
    <row r="24" spans="1:4" s="66" customFormat="1" ht="12" customHeight="1" x14ac:dyDescent="0.2">
      <c r="A24" s="65">
        <v>8</v>
      </c>
      <c r="B24" s="52"/>
    </row>
    <row r="25" spans="1:4" s="66" customFormat="1" ht="12" customHeight="1" x14ac:dyDescent="0.2">
      <c r="A25" s="65">
        <v>9</v>
      </c>
      <c r="B25" s="52"/>
    </row>
    <row r="26" spans="1:4" s="66" customFormat="1" ht="12" customHeight="1" x14ac:dyDescent="0.2">
      <c r="A26" s="65"/>
      <c r="B26" s="52"/>
    </row>
    <row r="27" spans="1:4" s="66" customFormat="1" ht="12" customHeight="1" x14ac:dyDescent="0.2">
      <c r="A27" s="65"/>
      <c r="B27" s="52"/>
    </row>
    <row r="28" spans="1:4" s="66" customFormat="1" ht="12" customHeight="1" x14ac:dyDescent="0.2">
      <c r="A28" s="65"/>
      <c r="B28" s="52"/>
    </row>
    <row r="29" spans="1:4" s="66" customFormat="1" ht="12" customHeight="1" x14ac:dyDescent="0.2">
      <c r="A29" s="65"/>
      <c r="B29" s="52"/>
    </row>
    <row r="30" spans="1:4" s="66" customFormat="1" ht="12" customHeight="1" x14ac:dyDescent="0.2">
      <c r="A30" s="65"/>
      <c r="B30" s="52"/>
    </row>
    <row r="31" spans="1:4" x14ac:dyDescent="0.2">
      <c r="A31" s="65"/>
    </row>
    <row r="32" spans="1:4" x14ac:dyDescent="0.2">
      <c r="A32" s="65"/>
    </row>
    <row r="33" spans="1:1" x14ac:dyDescent="0.2">
      <c r="A33" s="65"/>
    </row>
    <row r="34" spans="1:1" x14ac:dyDescent="0.2">
      <c r="A34" s="65"/>
    </row>
    <row r="35" spans="1:1" x14ac:dyDescent="0.2">
      <c r="A35" s="65"/>
    </row>
    <row r="36" spans="1:1" x14ac:dyDescent="0.2">
      <c r="A36" s="65"/>
    </row>
    <row r="37" spans="1:1" x14ac:dyDescent="0.2">
      <c r="A37" s="65"/>
    </row>
    <row r="38" spans="1:1" x14ac:dyDescent="0.2">
      <c r="A38" s="65"/>
    </row>
    <row r="39" spans="1:1" x14ac:dyDescent="0.2">
      <c r="A39" s="65"/>
    </row>
    <row r="40" spans="1:1" x14ac:dyDescent="0.2">
      <c r="A40" s="65"/>
    </row>
    <row r="41" spans="1:1" x14ac:dyDescent="0.2">
      <c r="A41" s="65"/>
    </row>
    <row r="42" spans="1:1" x14ac:dyDescent="0.2">
      <c r="A42" s="65"/>
    </row>
    <row r="43" spans="1:1" x14ac:dyDescent="0.2">
      <c r="A43" s="65"/>
    </row>
    <row r="44" spans="1:1" x14ac:dyDescent="0.2">
      <c r="A44" s="65"/>
    </row>
    <row r="45" spans="1:1" x14ac:dyDescent="0.2">
      <c r="A45" s="65"/>
    </row>
    <row r="46" spans="1:1" x14ac:dyDescent="0.2">
      <c r="A46" s="65"/>
    </row>
    <row r="47" spans="1:1" x14ac:dyDescent="0.2">
      <c r="A47" s="65"/>
    </row>
  </sheetData>
  <phoneticPr fontId="0" type="noConversion"/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E10" sqref="E10"/>
    </sheetView>
  </sheetViews>
  <sheetFormatPr defaultRowHeight="12.75" x14ac:dyDescent="0.2"/>
  <cols>
    <col min="2" max="3" width="8.7109375" style="82"/>
  </cols>
  <sheetData>
    <row r="1" spans="1:3" x14ac:dyDescent="0.2">
      <c r="A1" s="96" t="s">
        <v>39</v>
      </c>
      <c r="B1" s="82">
        <v>1</v>
      </c>
      <c r="C1" s="82">
        <v>30</v>
      </c>
    </row>
    <row r="2" spans="1:3" x14ac:dyDescent="0.2">
      <c r="A2" s="96"/>
      <c r="B2" s="82">
        <v>2</v>
      </c>
      <c r="C2" s="82">
        <v>26</v>
      </c>
    </row>
    <row r="3" spans="1:3" x14ac:dyDescent="0.2">
      <c r="A3" s="96"/>
      <c r="B3" s="82">
        <v>3</v>
      </c>
      <c r="C3" s="82">
        <v>23</v>
      </c>
    </row>
    <row r="4" spans="1:3" x14ac:dyDescent="0.2">
      <c r="A4" s="96"/>
      <c r="B4" s="82">
        <v>4</v>
      </c>
      <c r="C4" s="82">
        <v>20</v>
      </c>
    </row>
    <row r="5" spans="1:3" x14ac:dyDescent="0.2">
      <c r="A5" s="96"/>
      <c r="B5" s="82">
        <v>5</v>
      </c>
      <c r="C5" s="82">
        <v>18</v>
      </c>
    </row>
    <row r="6" spans="1:3" x14ac:dyDescent="0.2">
      <c r="A6" s="96"/>
      <c r="B6" s="82">
        <v>6</v>
      </c>
      <c r="C6" s="82">
        <v>16</v>
      </c>
    </row>
    <row r="7" spans="1:3" x14ac:dyDescent="0.2">
      <c r="A7" s="96"/>
      <c r="B7" s="82">
        <v>7</v>
      </c>
      <c r="C7" s="82">
        <v>14</v>
      </c>
    </row>
    <row r="8" spans="1:3" x14ac:dyDescent="0.2">
      <c r="A8" s="96"/>
      <c r="B8" s="82">
        <v>8</v>
      </c>
      <c r="C8" s="82">
        <v>13</v>
      </c>
    </row>
    <row r="9" spans="1:3" x14ac:dyDescent="0.2">
      <c r="A9" s="96"/>
      <c r="B9" s="82">
        <v>9</v>
      </c>
      <c r="C9" s="82">
        <v>12</v>
      </c>
    </row>
    <row r="10" spans="1:3" x14ac:dyDescent="0.2">
      <c r="A10" s="96"/>
      <c r="B10" s="82">
        <v>10</v>
      </c>
      <c r="C10" s="82">
        <v>11</v>
      </c>
    </row>
    <row r="11" spans="1:3" x14ac:dyDescent="0.2">
      <c r="A11" s="96"/>
      <c r="B11" s="82">
        <v>11</v>
      </c>
      <c r="C11" s="82">
        <v>10</v>
      </c>
    </row>
    <row r="12" spans="1:3" x14ac:dyDescent="0.2">
      <c r="A12" s="96"/>
      <c r="B12" s="82">
        <v>12</v>
      </c>
      <c r="C12" s="82">
        <v>9</v>
      </c>
    </row>
    <row r="13" spans="1:3" x14ac:dyDescent="0.2">
      <c r="A13" s="96"/>
      <c r="B13" s="82">
        <v>13</v>
      </c>
      <c r="C13" s="82">
        <v>8</v>
      </c>
    </row>
    <row r="14" spans="1:3" x14ac:dyDescent="0.2">
      <c r="A14" s="96"/>
      <c r="B14" s="82">
        <v>14</v>
      </c>
      <c r="C14" s="82">
        <v>7</v>
      </c>
    </row>
    <row r="15" spans="1:3" x14ac:dyDescent="0.2">
      <c r="A15" s="96"/>
      <c r="B15" s="82">
        <v>15</v>
      </c>
      <c r="C15" s="82">
        <v>6</v>
      </c>
    </row>
    <row r="16" spans="1:3" x14ac:dyDescent="0.2">
      <c r="A16" s="96"/>
      <c r="B16" s="82">
        <v>16</v>
      </c>
      <c r="C16" s="82">
        <v>5</v>
      </c>
    </row>
    <row r="17" spans="1:3" x14ac:dyDescent="0.2">
      <c r="A17" s="96"/>
      <c r="B17" s="82">
        <v>17</v>
      </c>
      <c r="C17" s="82">
        <v>4</v>
      </c>
    </row>
    <row r="18" spans="1:3" x14ac:dyDescent="0.2">
      <c r="A18" s="96"/>
      <c r="B18" s="82">
        <v>18</v>
      </c>
      <c r="C18" s="82">
        <v>3</v>
      </c>
    </row>
    <row r="19" spans="1:3" x14ac:dyDescent="0.2">
      <c r="A19" s="96"/>
      <c r="B19" s="82">
        <v>19</v>
      </c>
      <c r="C19" s="82">
        <v>2</v>
      </c>
    </row>
    <row r="20" spans="1:3" x14ac:dyDescent="0.2">
      <c r="A20" s="96"/>
      <c r="B20" s="82">
        <v>20</v>
      </c>
      <c r="C20" s="82">
        <v>1</v>
      </c>
    </row>
    <row r="21" spans="1:3" x14ac:dyDescent="0.2">
      <c r="A21" s="96"/>
      <c r="B21" s="83" t="s">
        <v>25</v>
      </c>
      <c r="C21" s="83" t="s">
        <v>25</v>
      </c>
    </row>
    <row r="22" spans="1:3" x14ac:dyDescent="0.2">
      <c r="A22" s="96"/>
      <c r="B22" s="83" t="s">
        <v>40</v>
      </c>
      <c r="C22" s="83" t="s">
        <v>40</v>
      </c>
    </row>
    <row r="23" spans="1:3" x14ac:dyDescent="0.2">
      <c r="A23" s="96"/>
      <c r="B23" s="83" t="s">
        <v>41</v>
      </c>
      <c r="C23" s="83" t="s">
        <v>41</v>
      </c>
    </row>
  </sheetData>
  <mergeCells count="1">
    <mergeCell ref="A1:A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>
      <selection activeCell="A3" sqref="A3:S3"/>
    </sheetView>
  </sheetViews>
  <sheetFormatPr defaultColWidth="9.140625" defaultRowHeight="12.75" x14ac:dyDescent="0.2"/>
  <cols>
    <col min="1" max="1" width="4.140625" style="8" customWidth="1"/>
    <col min="2" max="2" width="4" style="18" hidden="1" customWidth="1"/>
    <col min="3" max="3" width="19.5703125" style="20" bestFit="1" customWidth="1"/>
    <col min="4" max="4" width="14.28515625" style="20" bestFit="1" customWidth="1"/>
    <col min="5" max="5" width="6.140625" style="10" customWidth="1"/>
    <col min="6" max="6" width="0.7109375" style="10" customWidth="1"/>
    <col min="7" max="9" width="4.28515625" style="10" customWidth="1"/>
    <col min="10" max="10" width="1.42578125" style="10" customWidth="1"/>
    <col min="11" max="11" width="4.7109375" style="10" customWidth="1"/>
    <col min="12" max="12" width="1.42578125" style="10" hidden="1" customWidth="1"/>
    <col min="13" max="15" width="4.28515625" style="10" hidden="1" customWidth="1"/>
    <col min="16" max="16" width="1.42578125" style="10" hidden="1" customWidth="1"/>
    <col min="17" max="17" width="4.7109375" style="10" hidden="1" customWidth="1"/>
    <col min="18" max="18" width="1.42578125" style="10" hidden="1" customWidth="1"/>
    <col min="19" max="19" width="4.7109375" style="7" hidden="1" customWidth="1"/>
    <col min="20" max="16384" width="9.140625" style="8"/>
  </cols>
  <sheetData>
    <row r="1" spans="1:19" s="72" customFormat="1" ht="27" customHeight="1" x14ac:dyDescent="0.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s="72" customFormat="1" ht="27" customHeight="1" x14ac:dyDescent="0.2">
      <c r="A2" s="104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72" customFormat="1" ht="27" customHeight="1" x14ac:dyDescent="0.2">
      <c r="A3" s="104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s="91" customFormat="1" ht="15" customHeight="1" x14ac:dyDescent="0.2">
      <c r="A4" s="90"/>
      <c r="B4" s="94"/>
      <c r="C4" s="95"/>
      <c r="D4" s="95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9" s="91" customFormat="1" ht="28.5" customHeight="1" x14ac:dyDescent="0.2">
      <c r="A5" s="104" t="s">
        <v>22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19" s="3" customFormat="1" ht="15" customHeight="1" x14ac:dyDescent="0.2">
      <c r="A6" s="1"/>
      <c r="B6" s="17"/>
      <c r="C6" s="20"/>
      <c r="D6" s="2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9" s="37" customFormat="1" ht="13.15" customHeight="1" x14ac:dyDescent="0.2">
      <c r="B7" s="36"/>
      <c r="C7" s="38"/>
      <c r="D7" s="38"/>
      <c r="E7" s="39"/>
      <c r="F7" s="48"/>
      <c r="G7" s="105" t="s">
        <v>3</v>
      </c>
      <c r="H7" s="106"/>
      <c r="I7" s="106"/>
      <c r="J7" s="106"/>
      <c r="K7" s="107"/>
      <c r="L7" s="39"/>
      <c r="M7" s="105" t="s">
        <v>4</v>
      </c>
      <c r="N7" s="106"/>
      <c r="O7" s="106"/>
      <c r="P7" s="106"/>
      <c r="Q7" s="107"/>
      <c r="R7" s="39"/>
      <c r="S7" s="100" t="s">
        <v>19</v>
      </c>
    </row>
    <row r="8" spans="1:19" s="31" customFormat="1" ht="13.15" customHeight="1" x14ac:dyDescent="0.2">
      <c r="B8" s="32"/>
      <c r="C8" s="33"/>
      <c r="D8" s="33"/>
      <c r="F8" s="49"/>
      <c r="G8" s="101" t="s">
        <v>57</v>
      </c>
      <c r="H8" s="102"/>
      <c r="I8" s="102"/>
      <c r="J8" s="102"/>
      <c r="K8" s="103"/>
      <c r="L8" s="35"/>
      <c r="M8" s="101" t="s">
        <v>32</v>
      </c>
      <c r="N8" s="102"/>
      <c r="O8" s="102"/>
      <c r="P8" s="102"/>
      <c r="Q8" s="103"/>
      <c r="R8" s="34"/>
      <c r="S8" s="100"/>
    </row>
    <row r="9" spans="1:19" s="27" customFormat="1" ht="72" customHeight="1" x14ac:dyDescent="0.2">
      <c r="A9" s="13" t="s">
        <v>5</v>
      </c>
      <c r="B9" s="26" t="s">
        <v>6</v>
      </c>
      <c r="C9" s="21" t="s">
        <v>2</v>
      </c>
      <c r="D9" s="21" t="s">
        <v>20</v>
      </c>
      <c r="E9" s="13" t="s">
        <v>1</v>
      </c>
      <c r="F9" s="50"/>
      <c r="G9" s="42" t="s">
        <v>7</v>
      </c>
      <c r="H9" s="13" t="s">
        <v>8</v>
      </c>
      <c r="I9" s="13" t="s">
        <v>9</v>
      </c>
      <c r="J9" s="13"/>
      <c r="K9" s="47" t="s">
        <v>10</v>
      </c>
      <c r="L9" s="13"/>
      <c r="M9" s="42" t="s">
        <v>7</v>
      </c>
      <c r="N9" s="13" t="s">
        <v>8</v>
      </c>
      <c r="O9" s="13" t="s">
        <v>9</v>
      </c>
      <c r="P9" s="13"/>
      <c r="Q9" s="47" t="s">
        <v>10</v>
      </c>
      <c r="R9" s="13"/>
      <c r="S9" s="100"/>
    </row>
    <row r="10" spans="1:19" s="12" customFormat="1" ht="9" customHeight="1" x14ac:dyDescent="0.2">
      <c r="B10" s="19"/>
      <c r="C10" s="21"/>
      <c r="D10" s="21"/>
      <c r="E10" s="13"/>
      <c r="F10" s="50"/>
      <c r="G10" s="42"/>
      <c r="H10" s="13"/>
      <c r="I10" s="13"/>
      <c r="J10" s="13"/>
      <c r="K10" s="75"/>
      <c r="L10" s="14"/>
      <c r="M10" s="76"/>
      <c r="N10" s="15"/>
      <c r="O10" s="15"/>
      <c r="P10" s="15"/>
      <c r="Q10" s="77"/>
      <c r="R10" s="13"/>
      <c r="S10" s="44"/>
    </row>
    <row r="11" spans="1:19" x14ac:dyDescent="0.2">
      <c r="A11" s="10"/>
      <c r="B11" s="22">
        <v>1</v>
      </c>
      <c r="C11" s="23" t="str">
        <f>IF('ENTRY LIST'!C7=0,"",'ENTRY LIST'!C7)</f>
        <v>TROPHY CLASS</v>
      </c>
      <c r="D11" s="23" t="str">
        <f>IF('ENTRY LIST'!D7=0,"",'ENTRY LIST'!D7)</f>
        <v/>
      </c>
      <c r="E11" s="67" t="str">
        <f>IF('ENTRY LIST'!B7=0,"",'ENTRY LIST'!B7)</f>
        <v/>
      </c>
      <c r="F11" s="51"/>
      <c r="G11" s="43" t="str">
        <f>IF('R1-TAUPO'!O7="","",'R1-TAUPO'!O7)</f>
        <v/>
      </c>
      <c r="H11" s="5" t="str">
        <f>IF('R1-TAUPO'!Q7="","",'R1-TAUPO'!Q7)</f>
        <v/>
      </c>
      <c r="I11" s="5" t="str">
        <f>IF('R1-TAUPO'!S7="","",'R1-TAUPO'!S7)</f>
        <v/>
      </c>
      <c r="J11" s="5"/>
      <c r="K11" s="78"/>
      <c r="L11" s="6"/>
      <c r="M11" s="43"/>
      <c r="N11" s="6"/>
      <c r="O11" s="6"/>
      <c r="P11" s="6"/>
      <c r="Q11" s="78"/>
      <c r="R11" s="6"/>
      <c r="S11" s="45"/>
    </row>
    <row r="12" spans="1:19" x14ac:dyDescent="0.2">
      <c r="A12" s="73">
        <f>'ENTRY LIST'!A8</f>
        <v>1</v>
      </c>
      <c r="B12" s="22">
        <v>2</v>
      </c>
      <c r="C12" s="23" t="str">
        <f>IF('ENTRY LIST'!C8=0,"",'ENTRY LIST'!C8)</f>
        <v>Justin King</v>
      </c>
      <c r="D12" s="23" t="str">
        <f>IF('ENTRY LIST'!D8=0,"",'ENTRY LIST'!D8)</f>
        <v>Falcon AU</v>
      </c>
      <c r="E12" s="67" t="str">
        <f>IF('ENTRY LIST'!B8=0,"",'ENTRY LIST'!B8)</f>
        <v>3NZ</v>
      </c>
      <c r="F12" s="51"/>
      <c r="G12" s="43">
        <f>IF('R1-TAUPO'!O8="","",'R1-TAUPO'!O8)</f>
        <v>30</v>
      </c>
      <c r="H12" s="5">
        <f>IF('R1-TAUPO'!Q8="","",'R1-TAUPO'!Q8)</f>
        <v>30</v>
      </c>
      <c r="I12" s="5">
        <f>IF('R1-TAUPO'!S8="","",'R1-TAUPO'!S8)</f>
        <v>30</v>
      </c>
      <c r="J12" s="5"/>
      <c r="K12" s="46">
        <f>'R1-TAUPO'!U8</f>
        <v>90</v>
      </c>
      <c r="L12" s="5"/>
      <c r="M12" s="43" t="e">
        <f>IF(#REF!="","",#REF!)</f>
        <v>#REF!</v>
      </c>
      <c r="N12" s="6" t="e">
        <f>IF(#REF!="","",#REF!)</f>
        <v>#REF!</v>
      </c>
      <c r="O12" s="6" t="e">
        <f>IF(#REF!="","",#REF!)</f>
        <v>#REF!</v>
      </c>
      <c r="P12" s="6"/>
      <c r="Q12" s="46" t="e">
        <f>SUM(M12:O12)</f>
        <v>#REF!</v>
      </c>
      <c r="R12" s="6"/>
      <c r="S12" s="45" t="e">
        <f>K12+Q12</f>
        <v>#REF!</v>
      </c>
    </row>
    <row r="13" spans="1:19" x14ac:dyDescent="0.2">
      <c r="A13" s="73">
        <f>'ENTRY LIST'!A9</f>
        <v>2</v>
      </c>
      <c r="B13" s="22">
        <v>4</v>
      </c>
      <c r="C13" s="23" t="str">
        <f>IF('ENTRY LIST'!C10=0,"",'ENTRY LIST'!C10)</f>
        <v>Sheryl Hanright</v>
      </c>
      <c r="D13" s="23" t="str">
        <f>IF('ENTRY LIST'!D10=0,"",'ENTRY LIST'!D10)</f>
        <v>Falcon AU</v>
      </c>
      <c r="E13" s="67">
        <f>IF('ENTRY LIST'!B10=0,"",'ENTRY LIST'!B10)</f>
        <v>49</v>
      </c>
      <c r="F13" s="51"/>
      <c r="G13" s="43">
        <f>IF('R1-TAUPO'!O10="","",'R1-TAUPO'!O10)</f>
        <v>26</v>
      </c>
      <c r="H13" s="5">
        <f>IF('R1-TAUPO'!Q10="","",'R1-TAUPO'!Q10)</f>
        <v>23</v>
      </c>
      <c r="I13" s="5">
        <f>IF('R1-TAUPO'!S10="","",'R1-TAUPO'!S10)</f>
        <v>26</v>
      </c>
      <c r="J13" s="5"/>
      <c r="K13" s="46">
        <f>'R1-TAUPO'!U10</f>
        <v>75</v>
      </c>
      <c r="L13" s="5"/>
      <c r="M13" s="43" t="e">
        <f>IF(#REF!="","",#REF!)</f>
        <v>#REF!</v>
      </c>
      <c r="N13" s="6" t="e">
        <f>IF(#REF!="","",#REF!)</f>
        <v>#REF!</v>
      </c>
      <c r="O13" s="6" t="e">
        <f>IF(#REF!="","",#REF!)</f>
        <v>#REF!</v>
      </c>
      <c r="P13" s="6"/>
      <c r="Q13" s="46" t="e">
        <f>SUM(M13:O13)</f>
        <v>#REF!</v>
      </c>
      <c r="R13" s="6"/>
      <c r="S13" s="45" t="e">
        <f>K13+Q13</f>
        <v>#REF!</v>
      </c>
    </row>
    <row r="14" spans="1:19" x14ac:dyDescent="0.2">
      <c r="A14" s="73">
        <f>'ENTRY LIST'!A10</f>
        <v>3</v>
      </c>
      <c r="B14" s="22">
        <v>3</v>
      </c>
      <c r="C14" s="23" t="str">
        <f>IF('ENTRY LIST'!C9=0,"",'ENTRY LIST'!C9)</f>
        <v>Janine Douglas</v>
      </c>
      <c r="D14" s="23" t="str">
        <f>IF('ENTRY LIST'!D9=0,"",'ENTRY LIST'!D9)</f>
        <v>Falcon AU</v>
      </c>
      <c r="E14" s="67">
        <f>IF('ENTRY LIST'!B9=0,"",'ENTRY LIST'!B9)</f>
        <v>13</v>
      </c>
      <c r="F14" s="51"/>
      <c r="G14" s="43">
        <f>IF('R1-TAUPO'!O9="","",'R1-TAUPO'!O9)</f>
        <v>23</v>
      </c>
      <c r="H14" s="5">
        <f>IF('R1-TAUPO'!Q9="","",'R1-TAUPO'!Q9)</f>
        <v>20</v>
      </c>
      <c r="I14" s="5">
        <f>IF('R1-TAUPO'!S9="","",'R1-TAUPO'!S9)</f>
        <v>23</v>
      </c>
      <c r="J14" s="5"/>
      <c r="K14" s="46">
        <f>'R1-TAUPO'!U9</f>
        <v>66</v>
      </c>
      <c r="L14" s="5"/>
      <c r="M14" s="43" t="e">
        <f>IF(#REF!="","",#REF!)</f>
        <v>#REF!</v>
      </c>
      <c r="N14" s="6" t="e">
        <f>IF(#REF!="","",#REF!)</f>
        <v>#REF!</v>
      </c>
      <c r="O14" s="6" t="e">
        <f>IF(#REF!="","",#REF!)</f>
        <v>#REF!</v>
      </c>
      <c r="P14" s="6"/>
      <c r="Q14" s="46" t="e">
        <f>SUM(M14:O14)</f>
        <v>#REF!</v>
      </c>
      <c r="R14" s="6"/>
      <c r="S14" s="45">
        <f>K14</f>
        <v>66</v>
      </c>
    </row>
    <row r="15" spans="1:19" x14ac:dyDescent="0.2">
      <c r="A15" s="73">
        <f>'ENTRY LIST'!A11</f>
        <v>4</v>
      </c>
      <c r="B15" s="22">
        <v>7</v>
      </c>
      <c r="C15" s="23" t="str">
        <f>IF('ENTRY LIST'!C13=0,"",'ENTRY LIST'!C13)</f>
        <v>Alvin Frew</v>
      </c>
      <c r="D15" s="23" t="str">
        <f>IF('ENTRY LIST'!D13=0,"",'ENTRY LIST'!D13)</f>
        <v>Falcon AU</v>
      </c>
      <c r="E15" s="67">
        <f>IF('ENTRY LIST'!B13=0,"",'ENTRY LIST'!B13)</f>
        <v>77</v>
      </c>
      <c r="F15" s="51"/>
      <c r="G15" s="43">
        <f>IF('R1-TAUPO'!O13="","",'R1-TAUPO'!O13)</f>
        <v>18</v>
      </c>
      <c r="H15" s="5">
        <f>IF('R1-TAUPO'!Q13="","",'R1-TAUPO'!Q13)</f>
        <v>26</v>
      </c>
      <c r="I15" s="5">
        <f>IF('R1-TAUPO'!S13="","",'R1-TAUPO'!S13)</f>
        <v>20</v>
      </c>
      <c r="J15" s="5"/>
      <c r="K15" s="46">
        <f>'R1-TAUPO'!U13</f>
        <v>64</v>
      </c>
      <c r="L15" s="5"/>
      <c r="M15" s="43" t="e">
        <f>IF(#REF!="","",#REF!)</f>
        <v>#REF!</v>
      </c>
      <c r="N15" s="6" t="e">
        <f>IF(#REF!="","",#REF!)</f>
        <v>#REF!</v>
      </c>
      <c r="O15" s="6" t="e">
        <f>IF(#REF!="","",#REF!)</f>
        <v>#REF!</v>
      </c>
      <c r="P15" s="6"/>
      <c r="Q15" s="46" t="e">
        <f>SUM(M15:O15)</f>
        <v>#REF!</v>
      </c>
      <c r="R15" s="6"/>
      <c r="S15" s="45" t="e">
        <f>K15+Q15</f>
        <v>#REF!</v>
      </c>
    </row>
    <row r="16" spans="1:19" hidden="1" x14ac:dyDescent="0.2">
      <c r="A16" s="73">
        <f>'ENTRY LIST'!A12</f>
        <v>5</v>
      </c>
      <c r="B16" s="22">
        <v>6</v>
      </c>
      <c r="C16" s="23" t="str">
        <f>IF('ENTRY LIST'!C12=0,"",'ENTRY LIST'!C12)</f>
        <v>Paul Roberts</v>
      </c>
      <c r="D16" s="23" t="str">
        <f>IF('ENTRY LIST'!D12=0,"",'ENTRY LIST'!D12)</f>
        <v>Commodore</v>
      </c>
      <c r="E16" s="67">
        <f>IF('ENTRY LIST'!B12=0,"",'ENTRY LIST'!B12)</f>
        <v>72</v>
      </c>
      <c r="F16" s="51"/>
      <c r="G16" s="43">
        <f>IF('R1-TAUPO'!O12="","",'R1-TAUPO'!O12)</f>
        <v>20</v>
      </c>
      <c r="H16" s="5">
        <f>IF('R1-TAUPO'!Q12="","",'R1-TAUPO'!Q12)</f>
        <v>18</v>
      </c>
      <c r="I16" s="5">
        <f>IF('R1-TAUPO'!S12="","",'R1-TAUPO'!S12)</f>
        <v>18</v>
      </c>
      <c r="J16" s="5"/>
      <c r="K16" s="46">
        <f>'R1-TAUPO'!U12</f>
        <v>56</v>
      </c>
      <c r="L16" s="5"/>
      <c r="M16" s="43" t="e">
        <f>IF(#REF!="","",#REF!)</f>
        <v>#REF!</v>
      </c>
      <c r="N16" s="6" t="e">
        <f>IF(#REF!="","",#REF!)</f>
        <v>#REF!</v>
      </c>
      <c r="O16" s="6" t="e">
        <f>IF(#REF!="","",#REF!)</f>
        <v>#REF!</v>
      </c>
      <c r="P16" s="6"/>
      <c r="Q16" s="46" t="e">
        <f>SUM(M16:O16)</f>
        <v>#REF!</v>
      </c>
      <c r="R16" s="6"/>
      <c r="S16" s="45"/>
    </row>
    <row r="17" spans="1:19" x14ac:dyDescent="0.2">
      <c r="A17" s="73">
        <v>5</v>
      </c>
      <c r="B17" s="22">
        <v>5</v>
      </c>
      <c r="C17" s="23" t="str">
        <f>IF('ENTRY LIST'!C11=0,"",'ENTRY LIST'!C11)</f>
        <v>Darrell Harris</v>
      </c>
      <c r="D17" s="23" t="str">
        <f>IF('ENTRY LIST'!D11=0,"",'ENTRY LIST'!D11)</f>
        <v>Falcon AU</v>
      </c>
      <c r="E17" s="67">
        <f>IF('ENTRY LIST'!B11=0,"",'ENTRY LIST'!B11)</f>
        <v>58</v>
      </c>
      <c r="F17" s="51"/>
      <c r="G17" s="43">
        <f>IF('R1-TAUPO'!O11="","",'R1-TAUPO'!O11)</f>
        <v>0</v>
      </c>
      <c r="H17" s="5">
        <f>IF('R1-TAUPO'!Q11="","",'R1-TAUPO'!Q11)</f>
        <v>0</v>
      </c>
      <c r="I17" s="5" t="str">
        <f>IF('R1-TAUPO'!S11="","",'R1-TAUPO'!S11)</f>
        <v/>
      </c>
      <c r="J17" s="5"/>
      <c r="K17" s="46">
        <f>'R1-TAUPO'!U11</f>
        <v>0</v>
      </c>
      <c r="L17" s="5"/>
      <c r="M17" s="43" t="e">
        <f>IF(#REF!="","",#REF!)</f>
        <v>#REF!</v>
      </c>
      <c r="N17" s="6" t="e">
        <f>IF(#REF!="","",#REF!)</f>
        <v>#REF!</v>
      </c>
      <c r="O17" s="6" t="e">
        <f>IF(#REF!="","",#REF!)</f>
        <v>#REF!</v>
      </c>
      <c r="P17" s="6"/>
      <c r="Q17" s="78"/>
      <c r="R17" s="6"/>
      <c r="S17" s="45"/>
    </row>
    <row r="18" spans="1:19" x14ac:dyDescent="0.2">
      <c r="A18" s="73"/>
      <c r="B18" s="22">
        <v>8</v>
      </c>
      <c r="C18" s="23" t="str">
        <f>IF('ENTRY LIST'!C14=0,"",'ENTRY LIST'!C14)</f>
        <v/>
      </c>
      <c r="D18" s="23" t="str">
        <f>IF('ENTRY LIST'!D14=0,"",'ENTRY LIST'!D14)</f>
        <v/>
      </c>
      <c r="E18" s="67" t="str">
        <f>IF('ENTRY LIST'!B14=0,"",'ENTRY LIST'!B14)</f>
        <v/>
      </c>
      <c r="F18" s="51"/>
      <c r="G18" s="43" t="str">
        <f>IF('R1-TAUPO'!O14="","",'R1-TAUPO'!O14)</f>
        <v/>
      </c>
      <c r="H18" s="5" t="str">
        <f>IF('R1-TAUPO'!Q14="","",'R1-TAUPO'!Q14)</f>
        <v/>
      </c>
      <c r="I18" s="5" t="str">
        <f>IF('R1-TAUPO'!S14="","",'R1-TAUPO'!S14)</f>
        <v/>
      </c>
      <c r="J18" s="5"/>
      <c r="K18" s="78"/>
      <c r="L18" s="5"/>
      <c r="M18" s="43"/>
      <c r="N18" s="6"/>
      <c r="O18" s="6"/>
      <c r="P18" s="6"/>
      <c r="Q18" s="78"/>
      <c r="R18" s="6"/>
      <c r="S18" s="45"/>
    </row>
    <row r="19" spans="1:19" hidden="1" x14ac:dyDescent="0.2">
      <c r="A19" s="73">
        <f>'ENTRY LIST'!A15</f>
        <v>8</v>
      </c>
      <c r="B19" s="22">
        <v>9</v>
      </c>
      <c r="C19" s="23" t="str">
        <f>IF('ENTRY LIST'!C15=0,"",'ENTRY LIST'!C15)</f>
        <v/>
      </c>
      <c r="D19" s="23" t="str">
        <f>IF('ENTRY LIST'!D15=0,"",'ENTRY LIST'!D15)</f>
        <v/>
      </c>
      <c r="E19" s="67" t="str">
        <f>IF('ENTRY LIST'!B15=0,"",'ENTRY LIST'!B15)</f>
        <v/>
      </c>
      <c r="F19" s="51"/>
      <c r="G19" s="43" t="str">
        <f>IF('R1-TAUPO'!O15="","",'R1-TAUPO'!O15)</f>
        <v/>
      </c>
      <c r="H19" s="5" t="str">
        <f>IF('R1-TAUPO'!Q15="","",'R1-TAUPO'!Q15)</f>
        <v/>
      </c>
      <c r="I19" s="5" t="str">
        <f>IF('R1-TAUPO'!S15="","",'R1-TAUPO'!S15)</f>
        <v/>
      </c>
      <c r="J19" s="5"/>
      <c r="K19" s="78"/>
      <c r="L19" s="5"/>
      <c r="M19" s="43"/>
      <c r="N19" s="6"/>
      <c r="O19" s="6"/>
      <c r="P19" s="6"/>
      <c r="Q19" s="78"/>
      <c r="R19" s="6"/>
      <c r="S19" s="45"/>
    </row>
    <row r="20" spans="1:19" x14ac:dyDescent="0.2">
      <c r="A20" s="73"/>
      <c r="B20" s="22">
        <v>10</v>
      </c>
      <c r="C20" s="23" t="str">
        <f>IF('ENTRY LIST'!C16=0,"",'ENTRY LIST'!C16)</f>
        <v>CUP CLASS</v>
      </c>
      <c r="D20" s="23" t="str">
        <f>IF('ENTRY LIST'!D16=0,"",'ENTRY LIST'!D16)</f>
        <v/>
      </c>
      <c r="E20" s="67" t="str">
        <f>IF('ENTRY LIST'!B16=0,"",'ENTRY LIST'!B16)</f>
        <v/>
      </c>
      <c r="F20" s="51"/>
      <c r="G20" s="43" t="str">
        <f>IF('R1-TAUPO'!O16="","",'R1-TAUPO'!O16)</f>
        <v/>
      </c>
      <c r="H20" s="5" t="str">
        <f>IF('R1-TAUPO'!Q16="","",'R1-TAUPO'!Q16)</f>
        <v/>
      </c>
      <c r="I20" s="5" t="str">
        <f>IF('R1-TAUPO'!S16="","",'R1-TAUPO'!S16)</f>
        <v/>
      </c>
      <c r="J20" s="5"/>
      <c r="K20" s="78"/>
      <c r="L20" s="5"/>
      <c r="M20" s="43"/>
      <c r="N20" s="6"/>
      <c r="O20" s="6"/>
      <c r="P20" s="6"/>
      <c r="Q20" s="78"/>
      <c r="R20" s="6"/>
      <c r="S20" s="45"/>
    </row>
    <row r="21" spans="1:19" x14ac:dyDescent="0.2">
      <c r="A21" s="73">
        <f>'ENTRY LIST'!A17</f>
        <v>1</v>
      </c>
      <c r="B21" s="22">
        <v>11</v>
      </c>
      <c r="C21" s="23" t="str">
        <f>IF('ENTRY LIST'!C17=0,"",'ENTRY LIST'!C17)</f>
        <v>Todd Prujean</v>
      </c>
      <c r="D21" s="23" t="str">
        <f>IF('ENTRY LIST'!D17=0,"",'ENTRY LIST'!D17)</f>
        <v>Commodore VN</v>
      </c>
      <c r="E21" s="67" t="str">
        <f>IF('ENTRY LIST'!B17=0,"",'ENTRY LIST'!B17)</f>
        <v>2NZ</v>
      </c>
      <c r="F21" s="51"/>
      <c r="G21" s="43">
        <f>IF('R1-TAUPO'!O17="","",'R1-TAUPO'!O17)</f>
        <v>30</v>
      </c>
      <c r="H21" s="5">
        <f>IF('R1-TAUPO'!Q17="","",'R1-TAUPO'!Q17)</f>
        <v>30</v>
      </c>
      <c r="I21" s="5">
        <f>IF('R1-TAUPO'!S17="","",'R1-TAUPO'!S17)</f>
        <v>30</v>
      </c>
      <c r="J21" s="5"/>
      <c r="K21" s="46">
        <f>'R1-TAUPO'!U17</f>
        <v>90</v>
      </c>
      <c r="L21" s="5"/>
      <c r="M21" s="43" t="e">
        <f>IF(#REF!="","",#REF!)</f>
        <v>#REF!</v>
      </c>
      <c r="N21" s="6" t="e">
        <f>IF(#REF!="","",#REF!)</f>
        <v>#REF!</v>
      </c>
      <c r="O21" s="6" t="e">
        <f>IF(#REF!="","",#REF!)</f>
        <v>#REF!</v>
      </c>
      <c r="P21" s="6"/>
      <c r="Q21" s="46" t="e">
        <f>SUM(M21:O21)</f>
        <v>#REF!</v>
      </c>
      <c r="R21" s="6"/>
      <c r="S21" s="45" t="e">
        <f>K21+Q21</f>
        <v>#REF!</v>
      </c>
    </row>
    <row r="22" spans="1:19" x14ac:dyDescent="0.2">
      <c r="A22" s="73">
        <f>'ENTRY LIST'!A18</f>
        <v>2</v>
      </c>
      <c r="B22" s="22">
        <v>13</v>
      </c>
      <c r="C22" s="23" t="str">
        <f>IF('ENTRY LIST'!C19=0,"",'ENTRY LIST'!C19)</f>
        <v>Justin Ashwell</v>
      </c>
      <c r="D22" s="23" t="str">
        <f>IF('ENTRY LIST'!D19=0,"",'ENTRY LIST'!D19)</f>
        <v>Falcon EA</v>
      </c>
      <c r="E22" s="67">
        <f>IF('ENTRY LIST'!B19=0,"",'ENTRY LIST'!B19)</f>
        <v>11</v>
      </c>
      <c r="F22" s="51"/>
      <c r="G22" s="43">
        <f>IF('R1-TAUPO'!O19="","",'R1-TAUPO'!O19)</f>
        <v>26</v>
      </c>
      <c r="H22" s="5">
        <f>IF('R1-TAUPO'!Q19="","",'R1-TAUPO'!Q19)</f>
        <v>23</v>
      </c>
      <c r="I22" s="5">
        <f>IF('R1-TAUPO'!S19="","",'R1-TAUPO'!S19)</f>
        <v>26</v>
      </c>
      <c r="J22" s="5"/>
      <c r="K22" s="46">
        <f>'R1-TAUPO'!U19</f>
        <v>75</v>
      </c>
      <c r="L22" s="5"/>
      <c r="M22" s="43" t="e">
        <f>IF(#REF!="","",#REF!)</f>
        <v>#REF!</v>
      </c>
      <c r="N22" s="6" t="e">
        <f>IF(#REF!="","",#REF!)</f>
        <v>#REF!</v>
      </c>
      <c r="O22" s="6" t="e">
        <f>IF(#REF!="","",#REF!)</f>
        <v>#REF!</v>
      </c>
      <c r="P22" s="6"/>
      <c r="Q22" s="46" t="e">
        <f>SUM(M22:O22)</f>
        <v>#REF!</v>
      </c>
      <c r="R22" s="6"/>
      <c r="S22" s="45" t="e">
        <f>K22+Q22</f>
        <v>#REF!</v>
      </c>
    </row>
    <row r="23" spans="1:19" x14ac:dyDescent="0.2">
      <c r="A23" s="73">
        <f>'ENTRY LIST'!A19</f>
        <v>3</v>
      </c>
      <c r="B23" s="22">
        <v>15</v>
      </c>
      <c r="C23" s="23" t="str">
        <f>IF('ENTRY LIST'!C21=0,"",'ENTRY LIST'!C21)</f>
        <v>Steven Gordon</v>
      </c>
      <c r="D23" s="23" t="str">
        <f>IF('ENTRY LIST'!D21=0,"",'ENTRY LIST'!D21)</f>
        <v>Commodore VN</v>
      </c>
      <c r="E23" s="67">
        <f>IF('ENTRY LIST'!B21=0,"",'ENTRY LIST'!B21)</f>
        <v>27</v>
      </c>
      <c r="F23" s="51"/>
      <c r="G23" s="43">
        <f>IF('R1-TAUPO'!O21="","",'R1-TAUPO'!O21)</f>
        <v>20</v>
      </c>
      <c r="H23" s="5">
        <f>IF('R1-TAUPO'!Q21="","",'R1-TAUPO'!Q21)</f>
        <v>26</v>
      </c>
      <c r="I23" s="5">
        <f>IF('R1-TAUPO'!S21="","",'R1-TAUPO'!S21)</f>
        <v>20</v>
      </c>
      <c r="J23" s="5"/>
      <c r="K23" s="46">
        <f>'R1-TAUPO'!U21</f>
        <v>66</v>
      </c>
      <c r="L23" s="5"/>
      <c r="M23" s="43" t="e">
        <f>IF(#REF!="","",#REF!)</f>
        <v>#REF!</v>
      </c>
      <c r="N23" s="6" t="e">
        <f>IF(#REF!="","",#REF!)</f>
        <v>#REF!</v>
      </c>
      <c r="O23" s="6" t="e">
        <f>IF(#REF!="","",#REF!)</f>
        <v>#REF!</v>
      </c>
      <c r="P23" s="6"/>
      <c r="Q23" s="46"/>
      <c r="R23" s="6"/>
      <c r="S23" s="45">
        <f>K23</f>
        <v>66</v>
      </c>
    </row>
    <row r="24" spans="1:19" x14ac:dyDescent="0.2">
      <c r="A24" s="73">
        <f>'ENTRY LIST'!A20</f>
        <v>4</v>
      </c>
      <c r="B24" s="22">
        <v>16</v>
      </c>
      <c r="C24" s="23" t="str">
        <f>IF('ENTRY LIST'!C22=0,"",'ENTRY LIST'!C22)</f>
        <v>Brent Cooper</v>
      </c>
      <c r="D24" s="23" t="str">
        <f>IF('ENTRY LIST'!D22=0,"",'ENTRY LIST'!D22)</f>
        <v>Commodore VP</v>
      </c>
      <c r="E24" s="67">
        <f>IF('ENTRY LIST'!B22=0,"",'ENTRY LIST'!B22)</f>
        <v>111</v>
      </c>
      <c r="F24" s="51"/>
      <c r="G24" s="43">
        <f>IF('R1-TAUPO'!O22="","",'R1-TAUPO'!O22)</f>
        <v>23</v>
      </c>
      <c r="H24" s="5">
        <f>IF('R1-TAUPO'!Q22="","",'R1-TAUPO'!Q22)</f>
        <v>20</v>
      </c>
      <c r="I24" s="5">
        <f>IF('R1-TAUPO'!S22="","",'R1-TAUPO'!S22)</f>
        <v>23</v>
      </c>
      <c r="J24" s="5"/>
      <c r="K24" s="46">
        <f>'R1-TAUPO'!U22</f>
        <v>66</v>
      </c>
      <c r="L24" s="5"/>
      <c r="M24" s="43" t="e">
        <f>IF(#REF!="","",#REF!)</f>
        <v>#REF!</v>
      </c>
      <c r="N24" s="6" t="e">
        <f>IF(#REF!="","",#REF!)</f>
        <v>#REF!</v>
      </c>
      <c r="O24" s="6" t="e">
        <f>IF(#REF!="","",#REF!)</f>
        <v>#REF!</v>
      </c>
      <c r="P24" s="6"/>
      <c r="Q24" s="46"/>
      <c r="R24" s="6"/>
      <c r="S24" s="45">
        <f>K24</f>
        <v>66</v>
      </c>
    </row>
    <row r="25" spans="1:19" x14ac:dyDescent="0.2">
      <c r="A25" s="73">
        <f>'ENTRY LIST'!A21</f>
        <v>5</v>
      </c>
      <c r="B25" s="22">
        <v>12</v>
      </c>
      <c r="C25" s="23" t="str">
        <f>IF('ENTRY LIST'!C18=0,"",'ENTRY LIST'!C18)</f>
        <v>Peter Rine</v>
      </c>
      <c r="D25" s="23" t="str">
        <f>IF('ENTRY LIST'!D18=0,"",'ENTRY LIST'!D18)</f>
        <v>Commodore VN</v>
      </c>
      <c r="E25" s="67">
        <f>IF('ENTRY LIST'!B18=0,"",'ENTRY LIST'!B18)</f>
        <v>4</v>
      </c>
      <c r="F25" s="51"/>
      <c r="G25" s="43">
        <f>IF('R1-TAUPO'!O18="","",'R1-TAUPO'!O18)</f>
        <v>18</v>
      </c>
      <c r="H25" s="5">
        <f>IF('R1-TAUPO'!Q18="","",'R1-TAUPO'!Q18)</f>
        <v>18</v>
      </c>
      <c r="I25" s="5">
        <f>IF('R1-TAUPO'!S18="","",'R1-TAUPO'!S18)</f>
        <v>0</v>
      </c>
      <c r="J25" s="5"/>
      <c r="K25" s="46">
        <f>'R1-TAUPO'!U18</f>
        <v>36</v>
      </c>
      <c r="L25" s="5"/>
      <c r="M25" s="43" t="e">
        <f>IF(#REF!="","",#REF!)</f>
        <v>#REF!</v>
      </c>
      <c r="N25" s="6" t="e">
        <f>IF(#REF!="","",#REF!)</f>
        <v>#REF!</v>
      </c>
      <c r="O25" s="6" t="e">
        <f>IF(#REF!="","",#REF!)</f>
        <v>#REF!</v>
      </c>
      <c r="P25" s="6"/>
      <c r="Q25" s="46"/>
      <c r="R25" s="6"/>
      <c r="S25" s="45">
        <f>K25</f>
        <v>36</v>
      </c>
    </row>
    <row r="26" spans="1:19" x14ac:dyDescent="0.2">
      <c r="A26" s="73">
        <f>'ENTRY LIST'!A22</f>
        <v>6</v>
      </c>
      <c r="B26" s="22">
        <v>14</v>
      </c>
      <c r="C26" s="23" t="str">
        <f>IF('ENTRY LIST'!C20=0,"",'ENTRY LIST'!C20)</f>
        <v>Matt Henney</v>
      </c>
      <c r="D26" s="23" t="str">
        <f>IF('ENTRY LIST'!D20=0,"",'ENTRY LIST'!D20)</f>
        <v>Commodore VN</v>
      </c>
      <c r="E26" s="67">
        <f>IF('ENTRY LIST'!B20=0,"",'ENTRY LIST'!B20)</f>
        <v>18</v>
      </c>
      <c r="F26" s="51"/>
      <c r="G26" s="43">
        <f>IF('R1-TAUPO'!O20="","",'R1-TAUPO'!O20)</f>
        <v>0</v>
      </c>
      <c r="H26" s="5">
        <f>IF('R1-TAUPO'!Q20="","",'R1-TAUPO'!Q20)</f>
        <v>0</v>
      </c>
      <c r="I26" s="5" t="str">
        <f>IF('R1-TAUPO'!S20="","",'R1-TAUPO'!S20)</f>
        <v/>
      </c>
      <c r="J26" s="5"/>
      <c r="K26" s="46">
        <f>'R1-TAUPO'!U20</f>
        <v>0</v>
      </c>
      <c r="L26" s="5"/>
      <c r="M26" s="43" t="e">
        <f>IF(#REF!="","",#REF!)</f>
        <v>#REF!</v>
      </c>
      <c r="N26" s="6" t="e">
        <f>IF(#REF!="","",#REF!)</f>
        <v>#REF!</v>
      </c>
      <c r="O26" s="6" t="e">
        <f>IF(#REF!="","",#REF!)</f>
        <v>#REF!</v>
      </c>
      <c r="P26" s="6"/>
      <c r="Q26" s="46" t="e">
        <f>SUM(M26:O26)</f>
        <v>#REF!</v>
      </c>
      <c r="R26" s="6"/>
      <c r="S26" s="45" t="e">
        <f>K26+Q26</f>
        <v>#REF!</v>
      </c>
    </row>
    <row r="27" spans="1:19" hidden="1" x14ac:dyDescent="0.2">
      <c r="A27" s="73">
        <f>'ENTRY LIST'!A23</f>
        <v>7</v>
      </c>
      <c r="B27" s="22">
        <v>17</v>
      </c>
      <c r="C27" s="23" t="str">
        <f>IF('ENTRY LIST'!C23=0,"",'ENTRY LIST'!C23)</f>
        <v/>
      </c>
      <c r="D27" s="23" t="str">
        <f>IF('ENTRY LIST'!D23=0,"",'ENTRY LIST'!D23)</f>
        <v/>
      </c>
      <c r="E27" s="67" t="str">
        <f>IF('ENTRY LIST'!B23=0,"",'ENTRY LIST'!B23)</f>
        <v/>
      </c>
      <c r="F27" s="51"/>
      <c r="G27" s="43" t="str">
        <f>IF('R1-TAUPO'!O23="","",'R1-TAUPO'!O23)</f>
        <v/>
      </c>
      <c r="H27" s="5" t="str">
        <f>IF('R1-TAUPO'!Q23="","",'R1-TAUPO'!Q23)</f>
        <v/>
      </c>
      <c r="I27" s="5" t="str">
        <f>IF('R1-TAUPO'!S23="","",'R1-TAUPO'!S23)</f>
        <v/>
      </c>
      <c r="J27" s="5"/>
      <c r="K27" s="46" t="str">
        <f>'R1-TAUPO'!U23</f>
        <v/>
      </c>
      <c r="L27" s="5"/>
      <c r="M27" s="43" t="e">
        <f>IF(#REF!="","",#REF!)</f>
        <v>#REF!</v>
      </c>
      <c r="N27" s="6" t="e">
        <f>IF(#REF!="","",#REF!)</f>
        <v>#REF!</v>
      </c>
      <c r="O27" s="6" t="e">
        <f>IF(#REF!="","",#REF!)</f>
        <v>#REF!</v>
      </c>
      <c r="P27" s="6"/>
      <c r="Q27" s="46" t="e">
        <f>SUM(M27:O27)</f>
        <v>#REF!</v>
      </c>
      <c r="R27" s="6"/>
      <c r="S27" s="45" t="e">
        <f>K27+Q27</f>
        <v>#VALUE!</v>
      </c>
    </row>
    <row r="28" spans="1:19" hidden="1" x14ac:dyDescent="0.2">
      <c r="A28" s="73">
        <f>'ENTRY LIST'!A24</f>
        <v>8</v>
      </c>
      <c r="B28" s="22">
        <v>18</v>
      </c>
      <c r="C28" s="23" t="str">
        <f>IF('ENTRY LIST'!C24=0,"",'ENTRY LIST'!C24)</f>
        <v/>
      </c>
      <c r="D28" s="23" t="str">
        <f>IF('ENTRY LIST'!D24=0,"",'ENTRY LIST'!D24)</f>
        <v/>
      </c>
      <c r="E28" s="67" t="str">
        <f>IF('ENTRY LIST'!B24=0,"",'ENTRY LIST'!B24)</f>
        <v/>
      </c>
      <c r="F28" s="51"/>
      <c r="G28" s="43" t="str">
        <f>IF('R1-TAUPO'!O24="","",'R1-TAUPO'!O24)</f>
        <v/>
      </c>
      <c r="H28" s="5" t="str">
        <f>IF('R1-TAUPO'!Q24="","",'R1-TAUPO'!Q24)</f>
        <v/>
      </c>
      <c r="I28" s="5" t="str">
        <f>IF('R1-TAUPO'!S24="","",'R1-TAUPO'!S24)</f>
        <v/>
      </c>
      <c r="J28" s="5"/>
      <c r="K28" s="46" t="str">
        <f>'R1-TAUPO'!U24</f>
        <v/>
      </c>
      <c r="L28" s="5"/>
      <c r="M28" s="43" t="e">
        <f>IF(#REF!="","",#REF!)</f>
        <v>#REF!</v>
      </c>
      <c r="N28" s="6" t="e">
        <f>IF(#REF!="","",#REF!)</f>
        <v>#REF!</v>
      </c>
      <c r="O28" s="6" t="e">
        <f>IF(#REF!="","",#REF!)</f>
        <v>#REF!</v>
      </c>
      <c r="P28" s="6"/>
      <c r="Q28" s="46"/>
      <c r="R28" s="6"/>
      <c r="S28" s="45" t="str">
        <f>K28</f>
        <v/>
      </c>
    </row>
    <row r="29" spans="1:19" s="9" customFormat="1" hidden="1" x14ac:dyDescent="0.2">
      <c r="A29" s="73">
        <f>'ENTRY LIST'!A25</f>
        <v>9</v>
      </c>
      <c r="B29" s="22">
        <v>19</v>
      </c>
      <c r="C29" s="23" t="str">
        <f>IF('ENTRY LIST'!C25=0,"",'ENTRY LIST'!C25)</f>
        <v/>
      </c>
      <c r="D29" s="23" t="str">
        <f>IF('ENTRY LIST'!D25=0,"",'ENTRY LIST'!D25)</f>
        <v/>
      </c>
      <c r="E29" s="67" t="str">
        <f>IF('ENTRY LIST'!B25=0,"",'ENTRY LIST'!B25)</f>
        <v/>
      </c>
      <c r="F29" s="51"/>
      <c r="G29" s="43" t="str">
        <f>IF('R1-TAUPO'!O25="","",'R1-TAUPO'!O25)</f>
        <v/>
      </c>
      <c r="H29" s="5" t="str">
        <f>IF('R1-TAUPO'!Q25="","",'R1-TAUPO'!Q25)</f>
        <v/>
      </c>
      <c r="I29" s="5" t="str">
        <f>IF('R1-TAUPO'!S25="","",'R1-TAUPO'!S25)</f>
        <v/>
      </c>
      <c r="J29" s="5"/>
      <c r="K29" s="46" t="str">
        <f>'R1-TAUPO'!U25</f>
        <v/>
      </c>
      <c r="L29" s="5"/>
      <c r="M29" s="43" t="e">
        <f>IF(#REF!="","",#REF!)</f>
        <v>#REF!</v>
      </c>
      <c r="N29" s="6" t="e">
        <f>IF(#REF!="","",#REF!)</f>
        <v>#REF!</v>
      </c>
      <c r="O29" s="6" t="e">
        <f>IF(#REF!="","",#REF!)</f>
        <v>#REF!</v>
      </c>
      <c r="P29" s="6"/>
      <c r="Q29" s="46"/>
      <c r="R29" s="6"/>
      <c r="S29" s="45" t="str">
        <f>K29</f>
        <v/>
      </c>
    </row>
    <row r="30" spans="1:19" s="9" customFormat="1" hidden="1" x14ac:dyDescent="0.2">
      <c r="A30" s="73">
        <f>'ENTRY LIST'!A26</f>
        <v>0</v>
      </c>
      <c r="B30" s="22">
        <v>20</v>
      </c>
      <c r="C30" s="23" t="str">
        <f>IF('ENTRY LIST'!C26=0,"",'ENTRY LIST'!C26)</f>
        <v/>
      </c>
      <c r="D30" s="23" t="str">
        <f>IF('ENTRY LIST'!D26=0,"",'ENTRY LIST'!D26)</f>
        <v/>
      </c>
      <c r="E30" s="67" t="str">
        <f>IF('ENTRY LIST'!B26=0,"",'ENTRY LIST'!B26)</f>
        <v/>
      </c>
      <c r="F30" s="51"/>
      <c r="G30" s="43" t="str">
        <f>IF('R1-TAUPO'!O26="","",'R1-TAUPO'!O26)</f>
        <v/>
      </c>
      <c r="H30" s="5" t="str">
        <f>IF('R1-TAUPO'!Q26="","",'R1-TAUPO'!Q26)</f>
        <v/>
      </c>
      <c r="I30" s="5" t="str">
        <f>IF('R1-TAUPO'!S26="","",'R1-TAUPO'!S26)</f>
        <v/>
      </c>
      <c r="J30" s="5"/>
      <c r="K30" s="46" t="str">
        <f>'R1-TAUPO'!U26</f>
        <v/>
      </c>
      <c r="L30" s="5"/>
      <c r="M30" s="43" t="e">
        <f>IF(#REF!="","",#REF!)</f>
        <v>#REF!</v>
      </c>
      <c r="N30" s="6" t="e">
        <f>IF(#REF!="","",#REF!)</f>
        <v>#REF!</v>
      </c>
      <c r="O30" s="6" t="e">
        <f>IF(#REF!="","",#REF!)</f>
        <v>#REF!</v>
      </c>
      <c r="P30" s="6"/>
      <c r="Q30" s="46"/>
      <c r="R30" s="6"/>
      <c r="S30" s="45" t="str">
        <f>K30</f>
        <v/>
      </c>
    </row>
    <row r="31" spans="1:19" hidden="1" x14ac:dyDescent="0.2">
      <c r="A31" s="73">
        <f>'ENTRY LIST'!A27</f>
        <v>0</v>
      </c>
      <c r="B31" s="22">
        <v>21</v>
      </c>
      <c r="C31" s="23" t="str">
        <f>IF('ENTRY LIST'!C27=0,"",'ENTRY LIST'!C27)</f>
        <v/>
      </c>
      <c r="D31" s="23" t="str">
        <f>IF('ENTRY LIST'!D27=0,"",'ENTRY LIST'!D27)</f>
        <v/>
      </c>
      <c r="E31" s="67" t="str">
        <f>IF('ENTRY LIST'!B27=0,"",'ENTRY LIST'!B27)</f>
        <v/>
      </c>
      <c r="F31" s="51"/>
      <c r="G31" s="43" t="str">
        <f>IF('R1-TAUPO'!O27="","",'R1-TAUPO'!O27)</f>
        <v/>
      </c>
      <c r="H31" s="5" t="str">
        <f>IF('R1-TAUPO'!Q27="","",'R1-TAUPO'!Q27)</f>
        <v/>
      </c>
      <c r="I31" s="5" t="str">
        <f>IF('R1-TAUPO'!S27="","",'R1-TAUPO'!S27)</f>
        <v/>
      </c>
      <c r="J31" s="5"/>
      <c r="K31" s="46" t="str">
        <f>'R1-TAUPO'!U27</f>
        <v/>
      </c>
      <c r="L31" s="5"/>
      <c r="M31" s="43" t="e">
        <f>IF(#REF!="","",#REF!)</f>
        <v>#REF!</v>
      </c>
      <c r="N31" s="6" t="e">
        <f>IF(#REF!="","",#REF!)</f>
        <v>#REF!</v>
      </c>
      <c r="O31" s="6" t="e">
        <f>IF(#REF!="","",#REF!)</f>
        <v>#REF!</v>
      </c>
      <c r="P31" s="6"/>
      <c r="Q31" s="46" t="e">
        <f>SUM(M31:O31)</f>
        <v>#REF!</v>
      </c>
      <c r="R31" s="6"/>
      <c r="S31" s="45" t="e">
        <f>K31+Q31</f>
        <v>#VALUE!</v>
      </c>
    </row>
    <row r="32" spans="1:19" hidden="1" x14ac:dyDescent="0.2">
      <c r="A32" s="73">
        <f>'ENTRY LIST'!A28</f>
        <v>0</v>
      </c>
      <c r="B32" s="22">
        <v>22</v>
      </c>
      <c r="C32" s="23" t="str">
        <f>IF('ENTRY LIST'!C28=0,"",'ENTRY LIST'!C28)</f>
        <v/>
      </c>
      <c r="D32" s="23" t="str">
        <f>IF('ENTRY LIST'!D28=0,"",'ENTRY LIST'!D28)</f>
        <v/>
      </c>
      <c r="E32" s="67" t="str">
        <f>IF('ENTRY LIST'!B28=0,"",'ENTRY LIST'!B28)</f>
        <v/>
      </c>
      <c r="F32" s="51"/>
      <c r="G32" s="43" t="str">
        <f>IF('R1-TAUPO'!O28="","",'R1-TAUPO'!O28)</f>
        <v/>
      </c>
      <c r="H32" s="5" t="str">
        <f>IF('R1-TAUPO'!Q28="","",'R1-TAUPO'!Q28)</f>
        <v/>
      </c>
      <c r="I32" s="5" t="str">
        <f>IF('R1-TAUPO'!S28="","",'R1-TAUPO'!S28)</f>
        <v/>
      </c>
      <c r="J32" s="5"/>
      <c r="K32" s="46" t="str">
        <f>'R1-TAUPO'!U28</f>
        <v/>
      </c>
      <c r="L32" s="5"/>
      <c r="M32" s="43" t="e">
        <f>IF(#REF!="","",#REF!)</f>
        <v>#REF!</v>
      </c>
      <c r="N32" s="6" t="e">
        <f>IF(#REF!="","",#REF!)</f>
        <v>#REF!</v>
      </c>
      <c r="O32" s="6" t="e">
        <f>IF(#REF!="","",#REF!)</f>
        <v>#REF!</v>
      </c>
      <c r="P32" s="6"/>
      <c r="Q32" s="46"/>
      <c r="R32" s="6"/>
      <c r="S32" s="45" t="str">
        <f>K32</f>
        <v/>
      </c>
    </row>
    <row r="33" spans="1:19" hidden="1" x14ac:dyDescent="0.2">
      <c r="A33" s="73">
        <f>'ENTRY LIST'!A29</f>
        <v>0</v>
      </c>
      <c r="B33" s="18">
        <v>23</v>
      </c>
      <c r="C33" s="23" t="str">
        <f>IF('ENTRY LIST'!C29=0,"",'ENTRY LIST'!C29)</f>
        <v/>
      </c>
      <c r="D33" s="23" t="str">
        <f>IF('ENTRY LIST'!D29=0,"",'ENTRY LIST'!D29)</f>
        <v/>
      </c>
      <c r="E33" s="67" t="str">
        <f>IF('ENTRY LIST'!B29=0,"",'ENTRY LIST'!B29)</f>
        <v/>
      </c>
      <c r="F33" s="51"/>
      <c r="G33" s="43" t="str">
        <f>IF('R1-TAUPO'!O29="","",'R1-TAUPO'!O29)</f>
        <v/>
      </c>
      <c r="H33" s="5" t="str">
        <f>IF('R1-TAUPO'!Q29="","",'R1-TAUPO'!Q29)</f>
        <v/>
      </c>
      <c r="I33" s="5" t="str">
        <f>IF('R1-TAUPO'!S29="","",'R1-TAUPO'!S29)</f>
        <v/>
      </c>
      <c r="J33" s="5"/>
      <c r="K33" s="46" t="str">
        <f>'R1-TAUPO'!U29</f>
        <v/>
      </c>
      <c r="L33" s="5"/>
      <c r="M33" s="43" t="e">
        <f>IF(#REF!="","",#REF!)</f>
        <v>#REF!</v>
      </c>
      <c r="N33" s="6" t="e">
        <f>IF(#REF!="","",#REF!)</f>
        <v>#REF!</v>
      </c>
      <c r="O33" s="6" t="e">
        <f>IF(#REF!="","",#REF!)</f>
        <v>#REF!</v>
      </c>
      <c r="P33" s="6"/>
      <c r="Q33" s="46" t="e">
        <f>SUM(M33:O33)</f>
        <v>#REF!</v>
      </c>
      <c r="R33" s="6"/>
      <c r="S33" s="45" t="e">
        <f>Q33</f>
        <v>#REF!</v>
      </c>
    </row>
    <row r="34" spans="1:19" hidden="1" x14ac:dyDescent="0.2">
      <c r="A34" s="73">
        <f>'ENTRY LIST'!A30</f>
        <v>0</v>
      </c>
      <c r="B34" s="18">
        <v>24</v>
      </c>
      <c r="C34" s="23" t="str">
        <f>IF('ENTRY LIST'!C30=0,"",'ENTRY LIST'!C30)</f>
        <v/>
      </c>
      <c r="D34" s="23" t="str">
        <f>IF('ENTRY LIST'!D30=0,"",'ENTRY LIST'!D30)</f>
        <v/>
      </c>
      <c r="E34" s="67" t="str">
        <f>IF('ENTRY LIST'!B30=0,"",'ENTRY LIST'!B30)</f>
        <v/>
      </c>
      <c r="F34" s="51"/>
      <c r="G34" s="43" t="str">
        <f>IF('R1-TAUPO'!O30="","",'R1-TAUPO'!O30)</f>
        <v/>
      </c>
      <c r="H34" s="5" t="str">
        <f>IF('R1-TAUPO'!Q30="","",'R1-TAUPO'!Q30)</f>
        <v/>
      </c>
      <c r="I34" s="5" t="str">
        <f>IF('R1-TAUPO'!S30="","",'R1-TAUPO'!S30)</f>
        <v/>
      </c>
      <c r="J34" s="5"/>
      <c r="K34" s="46" t="str">
        <f>'R1-TAUPO'!U30</f>
        <v/>
      </c>
      <c r="L34" s="5"/>
      <c r="M34" s="43" t="e">
        <f>IF(#REF!="","",#REF!)</f>
        <v>#REF!</v>
      </c>
      <c r="N34" s="6" t="e">
        <f>IF(#REF!="","",#REF!)</f>
        <v>#REF!</v>
      </c>
      <c r="O34" s="6" t="e">
        <f>IF(#REF!="","",#REF!)</f>
        <v>#REF!</v>
      </c>
      <c r="P34" s="6"/>
      <c r="Q34" s="46" t="e">
        <f>SUM(M34:O34)</f>
        <v>#REF!</v>
      </c>
      <c r="R34" s="6"/>
      <c r="S34" s="45" t="e">
        <f>Q34</f>
        <v>#REF!</v>
      </c>
    </row>
    <row r="37" spans="1:19" s="79" customFormat="1" ht="18.75" x14ac:dyDescent="0.3">
      <c r="A37" s="99" t="s">
        <v>34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s="80" customFormat="1" ht="25.5" x14ac:dyDescent="0.35">
      <c r="A38" s="98" t="s">
        <v>58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1:19" s="80" customFormat="1" ht="25.5" x14ac:dyDescent="0.35">
      <c r="A39" s="98" t="s">
        <v>59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84"/>
      <c r="M39" s="84"/>
      <c r="N39" s="84"/>
      <c r="O39" s="84"/>
      <c r="P39" s="84"/>
      <c r="Q39" s="84"/>
      <c r="R39" s="84"/>
      <c r="S39" s="84"/>
    </row>
    <row r="40" spans="1:19" s="80" customFormat="1" ht="26.25" x14ac:dyDescent="0.4">
      <c r="A40" s="98" t="s">
        <v>35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2" spans="1:19" s="81" customFormat="1" ht="15" x14ac:dyDescent="0.2">
      <c r="A42" s="97" t="s">
        <v>55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43" spans="1:19" ht="15" x14ac:dyDescent="0.2">
      <c r="A43" s="97" t="s">
        <v>56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</row>
  </sheetData>
  <sortState ref="B21:K26">
    <sortCondition descending="1" ref="K21:K26"/>
  </sortState>
  <mergeCells count="15">
    <mergeCell ref="S7:S9"/>
    <mergeCell ref="G8:K8"/>
    <mergeCell ref="M8:Q8"/>
    <mergeCell ref="A1:S1"/>
    <mergeCell ref="A2:S2"/>
    <mergeCell ref="A3:S3"/>
    <mergeCell ref="A5:S5"/>
    <mergeCell ref="G7:K7"/>
    <mergeCell ref="M7:Q7"/>
    <mergeCell ref="A43:K43"/>
    <mergeCell ref="A39:K39"/>
    <mergeCell ref="A37:S37"/>
    <mergeCell ref="A38:S38"/>
    <mergeCell ref="A40:S40"/>
    <mergeCell ref="A42:S42"/>
  </mergeCells>
  <phoneticPr fontId="0" type="noConversion"/>
  <printOptions horizontalCentered="1"/>
  <pageMargins left="0" right="0" top="0" bottom="0" header="0" footer="0"/>
  <pageSetup paperSize="9" scale="11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Normal="100" workbookViewId="0">
      <selection activeCell="B7" sqref="B7:U22"/>
    </sheetView>
  </sheetViews>
  <sheetFormatPr defaultColWidth="9.140625" defaultRowHeight="12.75" x14ac:dyDescent="0.2"/>
  <cols>
    <col min="1" max="1" width="5.7109375" style="8" customWidth="1"/>
    <col min="2" max="2" width="3.7109375" style="3" customWidth="1"/>
    <col min="3" max="3" width="18.28515625" style="3" customWidth="1"/>
    <col min="4" max="4" width="14.28515625" style="3" bestFit="1" customWidth="1"/>
    <col min="5" max="5" width="5.140625" style="10" customWidth="1"/>
    <col min="6" max="6" width="8.7109375" style="10" bestFit="1" customWidth="1"/>
    <col min="7" max="7" width="5.85546875" style="10" customWidth="1"/>
    <col min="8" max="8" width="5.85546875" style="85" customWidth="1"/>
    <col min="9" max="13" width="5.85546875" style="10" customWidth="1"/>
    <col min="14" max="14" width="1.28515625" style="10" customWidth="1"/>
    <col min="15" max="15" width="4.28515625" style="10" customWidth="1"/>
    <col min="16" max="16" width="1.28515625" style="10" customWidth="1"/>
    <col min="17" max="17" width="4.28515625" style="10" customWidth="1"/>
    <col min="18" max="18" width="1.28515625" style="10" customWidth="1"/>
    <col min="19" max="19" width="4.28515625" style="10" customWidth="1"/>
    <col min="20" max="20" width="1.28515625" style="10" customWidth="1"/>
    <col min="21" max="21" width="5.85546875" style="55" customWidth="1"/>
    <col min="22" max="23" width="9.140625" style="7"/>
    <col min="24" max="24" width="9.140625" style="10"/>
    <col min="25" max="26" width="9.140625" style="7"/>
    <col min="27" max="16384" width="9.140625" style="8"/>
  </cols>
  <sheetData>
    <row r="1" spans="1:26" s="72" customFormat="1" ht="30" x14ac:dyDescent="0.2">
      <c r="A1" s="104" t="str">
        <f>'ENTRY LIST'!A1</f>
        <v>2020-2021 SUPER SIX SALOONS NEW ZEALAND SERIES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X1" s="69"/>
    </row>
    <row r="2" spans="1:26" s="91" customFormat="1" ht="3" customHeight="1" x14ac:dyDescent="0.2">
      <c r="A2" s="90"/>
      <c r="C2" s="92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69"/>
      <c r="X2" s="93"/>
    </row>
    <row r="3" spans="1:26" s="72" customFormat="1" ht="30" x14ac:dyDescent="0.2">
      <c r="A3" s="104" t="s">
        <v>54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X3" s="69"/>
    </row>
    <row r="4" spans="1:26" x14ac:dyDescent="0.2"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54"/>
      <c r="X4" s="5"/>
    </row>
    <row r="5" spans="1:26" s="61" customFormat="1" ht="78.75" customHeight="1" x14ac:dyDescent="0.2">
      <c r="A5" s="56" t="s">
        <v>5</v>
      </c>
      <c r="B5" s="56" t="s">
        <v>11</v>
      </c>
      <c r="C5" s="57" t="s">
        <v>2</v>
      </c>
      <c r="D5" s="57" t="s">
        <v>20</v>
      </c>
      <c r="E5" s="56" t="s">
        <v>1</v>
      </c>
      <c r="F5" s="70" t="s">
        <v>26</v>
      </c>
      <c r="G5" s="56" t="s">
        <v>12</v>
      </c>
      <c r="H5" s="56" t="s">
        <v>13</v>
      </c>
      <c r="I5" s="56" t="s">
        <v>14</v>
      </c>
      <c r="J5" s="56" t="s">
        <v>15</v>
      </c>
      <c r="K5" s="58" t="s">
        <v>16</v>
      </c>
      <c r="L5" s="56" t="s">
        <v>17</v>
      </c>
      <c r="M5" s="56" t="s">
        <v>18</v>
      </c>
      <c r="N5" s="56"/>
      <c r="O5" s="63" t="s">
        <v>7</v>
      </c>
      <c r="P5" s="59"/>
      <c r="Q5" s="63" t="s">
        <v>8</v>
      </c>
      <c r="R5" s="59"/>
      <c r="S5" s="63" t="s">
        <v>9</v>
      </c>
      <c r="T5" s="60"/>
      <c r="U5" s="71" t="s">
        <v>19</v>
      </c>
      <c r="X5" s="62"/>
    </row>
    <row r="6" spans="1:26" s="12" customFormat="1" ht="15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4"/>
      <c r="L6" s="13"/>
      <c r="M6" s="13"/>
      <c r="N6" s="13"/>
      <c r="O6" s="14"/>
      <c r="P6" s="14"/>
      <c r="Q6" s="14"/>
      <c r="R6" s="14"/>
      <c r="S6" s="14"/>
      <c r="T6" s="15"/>
      <c r="U6" s="14"/>
      <c r="X6" s="11"/>
    </row>
    <row r="7" spans="1:26" x14ac:dyDescent="0.2">
      <c r="A7" s="10"/>
      <c r="B7" s="24">
        <v>1</v>
      </c>
      <c r="C7" s="40" t="str">
        <f>IF('ENTRY LIST'!C7=0,"",'ENTRY LIST'!C7)</f>
        <v>TROPHY CLASS</v>
      </c>
      <c r="D7" s="40" t="str">
        <f>IF('ENTRY LIST'!D7=0,"",'ENTRY LIST'!D7)</f>
        <v/>
      </c>
      <c r="E7" s="24" t="str">
        <f>IF('ENTRY LIST'!B7=0,"",'ENTRY LIST'!B7)</f>
        <v/>
      </c>
      <c r="F7" s="41"/>
      <c r="G7" s="5"/>
      <c r="H7" s="6"/>
      <c r="I7" s="5"/>
      <c r="J7" s="6"/>
      <c r="K7" s="25"/>
      <c r="L7" s="5"/>
      <c r="M7" s="16"/>
      <c r="N7" s="16"/>
      <c r="O7" s="64" t="str">
        <f>IF(H7="","",IF(H7=1,POINTS!$C$1,IF(H7=2,POINTS!$C$2,IF(H7=3,POINTS!$C$3,IF(H7=4,POINTS!$C$4,IF(H7=5,POINTS!$C$5,IF(H7=6,POINTS!$C$6,IF(H7=7,POINTS!$C$7,IF(H7=8,POINTS!$C$8,IF(H7=9,POINTS!$C$9,IF(H7=10,POINTS!$C$10,IF(H7=11,POINTS!$C$11,IF(H7=12,POINTS!$C$12,IF(H7=13,POINTS!$C$13,IF(H7=14,POINTS!$C$14,IF(H7=15,POINTS!$C$15,IF(H7=16,POINTS!$C$16,IF(H7=17,POINTS!$C$17,IF(H7=18,POINTS!$C$18,IF(H7=19,POINTS!$C$19,IF(H7=20,POINTS!$C$20,IF(H7&gt;20,0,IF(H7=DNF,"",IF(H7=DNS,"",IF(H7=EXC,"")))))))))))))))))))))))))</f>
        <v/>
      </c>
      <c r="P7" s="6"/>
      <c r="Q7" s="64" t="str">
        <f>IF(J7="","",IF(J7=1,POINTS!$C$1,IF(J7=2,POINTS!$C$2,IF(J7=3,POINTS!$C$3,IF(J7=4,POINTS!$C$4,IF(J7=5,POINTS!$C$5,IF(J7=6,POINTS!$C$6,IF(J7=7,POINTS!$C$7,IF(J7=8,POINTS!$C$8,IF(J7=9,POINTS!$C$9,IF(J7=10,POINTS!$C$10,IF(J7=11,POINTS!$C$11,IF(J7=12,POINTS!$C$12,IF(J7=13,POINTS!$C$13,IF(J7=14,POINTS!$C$14,IF(J7=15,POINTS!$C$15,IF(J7=16,POINTS!$C$16,IF(J7=17,POINTS!$C$17,IF(J7=18,POINTS!$C$18,IF(J7=19,POINTS!$C$19,IF(J6=20,POINTS!$C$20,IF(J7&gt;20,0,IF(J7=DNF,"",IF(J7=DNS,"",IF(J7=EXC,"")))))))))))))))))))))))))</f>
        <v/>
      </c>
      <c r="R7" s="6"/>
      <c r="S7" s="64" t="str">
        <f>IF(M7="","",IF(M7=1,POINTS!$C$1,IF(M7=2,POINTS!$C$2,IF(M7=3,POINTS!$C$3,IF(M7=4,POINTS!$C$4,IF(M7=5,POINTS!$C$5,IF(M7=6,POINTS!$C$6,IF(M7=7,POINTS!$C$7,IF(M7=8,POINTS!$C$8,IF(M7=9,POINTS!$C$9,IF(M7=10,POINTS!$C$10,IF(M7=11,POINTS!$C$11,IF(M7=12,POINTS!$C$12,IF(M7=13,POINTS!$C$13,IF(M7=14,POINTS!$C$14,IF(M7=15,POINTS!$C$15,IF(M7=16,POINTS!$C$16,IF(M7=17,POINTS!$C$17,IF(M7=18,POINTS!$C$18,IF(M7=19,POINTS!$C$19,IF(M7=20,POINTS!$C$20,IF(M7&gt;20,0,IF(M7=DNF,"",IF(M7=DNS,"",IF(M7=EXC,"")))))))))))))))))))))))))</f>
        <v/>
      </c>
      <c r="T7" s="6"/>
      <c r="U7" s="6" t="str">
        <f>IF(F7="","",SUM(O7:S7))</f>
        <v/>
      </c>
      <c r="V7" s="8"/>
      <c r="W7" s="8"/>
      <c r="X7" s="5"/>
      <c r="Y7" s="8"/>
      <c r="Z7" s="8"/>
    </row>
    <row r="8" spans="1:26" x14ac:dyDescent="0.2">
      <c r="A8" s="73">
        <f>'ENTRY LIST'!A8</f>
        <v>1</v>
      </c>
      <c r="B8" s="24">
        <v>2</v>
      </c>
      <c r="C8" s="40" t="str">
        <f>IF('ENTRY LIST'!C8=0,"",'ENTRY LIST'!C8)</f>
        <v>Justin King</v>
      </c>
      <c r="D8" s="40" t="str">
        <f>IF('ENTRY LIST'!D8=0,"",'ENTRY LIST'!D8)</f>
        <v>Falcon AU</v>
      </c>
      <c r="E8" s="24" t="str">
        <f>IF('ENTRY LIST'!B8=0,"",'ENTRY LIST'!B8)</f>
        <v>3NZ</v>
      </c>
      <c r="F8" s="41" t="s">
        <v>66</v>
      </c>
      <c r="G8" s="5">
        <v>9</v>
      </c>
      <c r="H8" s="85">
        <v>1</v>
      </c>
      <c r="I8" s="5">
        <v>13</v>
      </c>
      <c r="J8" s="6">
        <v>1</v>
      </c>
      <c r="K8" s="25">
        <f>IF(H8="","",SUM(O8:Q8))</f>
        <v>60</v>
      </c>
      <c r="L8" s="5">
        <v>1</v>
      </c>
      <c r="M8" s="16">
        <v>1</v>
      </c>
      <c r="N8" s="16"/>
      <c r="O8" s="64">
        <f>IF(H8="","",IF(H8=1,POINTS!$C$1,IF(H8=2,POINTS!$C$2,IF(H8=3,POINTS!$C$3,IF(H8=4,POINTS!$C$4,IF(H8=5,POINTS!$C$5,IF(H8=6,POINTS!$C$6,IF(H8=7,POINTS!$C$7,IF(H8=8,POINTS!$C$8,IF(H8=9,POINTS!$C$9,IF(H8=10,POINTS!$C$10,IF(H8=11,POINTS!$C$11,IF(H8=12,POINTS!$C$12,IF(H8=13,POINTS!$C$13,IF(H8=14,POINTS!$C$14,IF(H8=15,POINTS!$C$15,IF(H8=16,POINTS!$C$16,IF(H8=17,POINTS!$C$17,IF(H8=18,POINTS!$C$18,IF(H8=19,POINTS!$C$19,IF(H8=20,POINTS!$C$20,IF(H8&gt;20,0,IF(H8=DNF,"",IF(H8=DNS,"",IF(H8=EXC,"")))))))))))))))))))))))))</f>
        <v>30</v>
      </c>
      <c r="P8" s="6"/>
      <c r="Q8" s="64">
        <f>IF(J8="","",IF(J8=1,POINTS!$C$1,IF(J8=2,POINTS!$C$2,IF(J8=3,POINTS!$C$3,IF(J8=4,POINTS!$C$4,IF(J8=5,POINTS!$C$5,IF(J8=6,POINTS!$C$6,IF(J8=7,POINTS!$C$7,IF(J8=8,POINTS!$C$8,IF(J8=9,POINTS!$C$9,IF(J8=10,POINTS!$C$10,IF(J8=11,POINTS!$C$11,IF(J8=12,POINTS!$C$12,IF(J8=13,POINTS!$C$13,IF(J8=14,POINTS!$C$14,IF(J8=15,POINTS!$C$15,IF(J8=16,POINTS!$C$16,IF(J8=17,POINTS!$C$17,IF(J8=18,POINTS!$C$18,IF(J8=19,POINTS!$C$19,IF(J7=20,POINTS!$C$20,IF(J8&gt;20,0,IF(J8=DNF,"",IF(J8=DNS,"",IF(J8=EXC,"")))))))))))))))))))))))))</f>
        <v>30</v>
      </c>
      <c r="R8" s="6"/>
      <c r="S8" s="64">
        <f>IF(M8="","",IF(M8=1,POINTS!$C$1,IF(M8=2,POINTS!$C$2,IF(M8=3,POINTS!$C$3,IF(M8=4,POINTS!$C$4,IF(M8=5,POINTS!$C$5,IF(M8=6,POINTS!$C$6,IF(M8=7,POINTS!$C$7,IF(M8=8,POINTS!$C$8,IF(M8=9,POINTS!$C$9,IF(M8=10,POINTS!$C$10,IF(M8=11,POINTS!$C$11,IF(M8=12,POINTS!$C$12,IF(M8=13,POINTS!$C$13,IF(M8=14,POINTS!$C$14,IF(M8=15,POINTS!$C$15,IF(M8=16,POINTS!$C$16,IF(M8=17,POINTS!$C$17,IF(M8=18,POINTS!$C$18,IF(M8=19,POINTS!$C$19,IF(M8=20,POINTS!$C$20,IF(M8&gt;20,0,IF(M8=DNF,"",IF(M8=DNS,"",IF(M8=EXC,"")))))))))))))))))))))))))</f>
        <v>30</v>
      </c>
      <c r="T8" s="6"/>
      <c r="U8" s="6">
        <f>IF(F8="","",SUM(O8:S8))</f>
        <v>90</v>
      </c>
      <c r="V8" s="8"/>
      <c r="W8" s="8"/>
      <c r="X8" s="5"/>
      <c r="Y8" s="8"/>
      <c r="Z8" s="8"/>
    </row>
    <row r="9" spans="1:26" x14ac:dyDescent="0.2">
      <c r="A9" s="73">
        <f>'ENTRY LIST'!A9</f>
        <v>2</v>
      </c>
      <c r="B9" s="24">
        <v>3</v>
      </c>
      <c r="C9" s="40" t="str">
        <f>IF('ENTRY LIST'!C9=0,"",'ENTRY LIST'!C9)</f>
        <v>Janine Douglas</v>
      </c>
      <c r="D9" s="40" t="str">
        <f>IF('ENTRY LIST'!D9=0,"",'ENTRY LIST'!D9)</f>
        <v>Falcon AU</v>
      </c>
      <c r="E9" s="24">
        <f>IF('ENTRY LIST'!B9=0,"",'ENTRY LIST'!B9)</f>
        <v>13</v>
      </c>
      <c r="F9" s="41" t="s">
        <v>68</v>
      </c>
      <c r="G9" s="5">
        <v>11</v>
      </c>
      <c r="H9" s="6">
        <v>3</v>
      </c>
      <c r="I9" s="5">
        <v>11</v>
      </c>
      <c r="J9" s="6">
        <v>4</v>
      </c>
      <c r="K9" s="25">
        <f>IF(H9="","",SUM(O9:Q9))</f>
        <v>43</v>
      </c>
      <c r="L9" s="5">
        <v>4</v>
      </c>
      <c r="M9" s="16">
        <v>3</v>
      </c>
      <c r="N9" s="16"/>
      <c r="O9" s="64">
        <f>IF(H9="","",IF(H9=1,POINTS!$C$1,IF(H9=2,POINTS!$C$2,IF(H9=3,POINTS!$C$3,IF(H9=4,POINTS!$C$4,IF(H9=5,POINTS!$C$5,IF(H9=6,POINTS!$C$6,IF(H9=7,POINTS!$C$7,IF(H9=8,POINTS!$C$8,IF(H9=9,POINTS!$C$9,IF(H9=10,POINTS!$C$10,IF(H9=11,POINTS!$C$11,IF(H9=12,POINTS!$C$12,IF(H9=13,POINTS!$C$13,IF(H9=14,POINTS!$C$14,IF(H9=15,POINTS!$C$15,IF(H9=16,POINTS!$C$16,IF(H9=17,POINTS!$C$17,IF(H9=18,POINTS!$C$18,IF(H9=19,POINTS!$C$19,IF(H9=20,POINTS!$C$20,IF(H9&gt;20,0,IF(H9=DNF,"",IF(H9=DNS,"",IF(H9=EXC,"")))))))))))))))))))))))))</f>
        <v>23</v>
      </c>
      <c r="P9" s="6"/>
      <c r="Q9" s="64">
        <f>IF(J9="","",IF(J9=1,POINTS!$C$1,IF(J9=2,POINTS!$C$2,IF(J9=3,POINTS!$C$3,IF(J9=4,POINTS!$C$4,IF(J9=5,POINTS!$C$5,IF(J9=6,POINTS!$C$6,IF(J9=7,POINTS!$C$7,IF(J9=8,POINTS!$C$8,IF(J9=9,POINTS!$C$9,IF(J9=10,POINTS!$C$10,IF(J9=11,POINTS!$C$11,IF(J9=12,POINTS!$C$12,IF(J9=13,POINTS!$C$13,IF(J9=14,POINTS!$C$14,IF(J9=15,POINTS!$C$15,IF(J9=16,POINTS!$C$16,IF(J9=17,POINTS!$C$17,IF(J9=18,POINTS!$C$18,IF(J9=19,POINTS!$C$19,IF(J8=20,POINTS!$C$20,IF(J9&gt;20,0,IF(J9=DNF,"",IF(J9=DNS,"",IF(J9=EXC,"")))))))))))))))))))))))))</f>
        <v>20</v>
      </c>
      <c r="R9" s="6"/>
      <c r="S9" s="64">
        <f>IF(M9="","",IF(M9=1,POINTS!$C$1,IF(M9=2,POINTS!$C$2,IF(M9=3,POINTS!$C$3,IF(M9=4,POINTS!$C$4,IF(M9=5,POINTS!$C$5,IF(M9=6,POINTS!$C$6,IF(M9=7,POINTS!$C$7,IF(M9=8,POINTS!$C$8,IF(M9=9,POINTS!$C$9,IF(M9=10,POINTS!$C$10,IF(M9=11,POINTS!$C$11,IF(M9=12,POINTS!$C$12,IF(M9=13,POINTS!$C$13,IF(M9=14,POINTS!$C$14,IF(M9=15,POINTS!$C$15,IF(M9=16,POINTS!$C$16,IF(M9=17,POINTS!$C$17,IF(M9=18,POINTS!$C$18,IF(M9=19,POINTS!$C$19,IF(M9=20,POINTS!$C$20,IF(M9&gt;20,0,IF(M9=DNF,"",IF(M9=DNS,"",IF(M9=EXC,"")))))))))))))))))))))))))</f>
        <v>23</v>
      </c>
      <c r="T9" s="6"/>
      <c r="U9" s="6">
        <f>IF(F9="","",SUM(O9:S9))</f>
        <v>66</v>
      </c>
      <c r="V9" s="8"/>
      <c r="W9" s="8"/>
      <c r="X9" s="5"/>
      <c r="Y9" s="8"/>
      <c r="Z9" s="8"/>
    </row>
    <row r="10" spans="1:26" x14ac:dyDescent="0.2">
      <c r="A10" s="73">
        <f>'ENTRY LIST'!A10</f>
        <v>3</v>
      </c>
      <c r="B10" s="24">
        <v>4</v>
      </c>
      <c r="C10" s="40" t="str">
        <f>IF('ENTRY LIST'!C10=0,"",'ENTRY LIST'!C10)</f>
        <v>Sheryl Hanright</v>
      </c>
      <c r="D10" s="40" t="str">
        <f>IF('ENTRY LIST'!D10=0,"",'ENTRY LIST'!D10)</f>
        <v>Falcon AU</v>
      </c>
      <c r="E10" s="24">
        <f>IF('ENTRY LIST'!B10=0,"",'ENTRY LIST'!B10)</f>
        <v>49</v>
      </c>
      <c r="F10" s="41" t="s">
        <v>67</v>
      </c>
      <c r="G10" s="5">
        <v>10</v>
      </c>
      <c r="H10" s="6">
        <v>2</v>
      </c>
      <c r="I10" s="5">
        <v>12</v>
      </c>
      <c r="J10" s="6">
        <v>3</v>
      </c>
      <c r="K10" s="25">
        <f>IF(H10="","",SUM(O10:Q10))</f>
        <v>49</v>
      </c>
      <c r="L10" s="5">
        <v>2</v>
      </c>
      <c r="M10" s="16">
        <v>2</v>
      </c>
      <c r="N10" s="16"/>
      <c r="O10" s="64">
        <f>IF(H10="","",IF(H10=1,POINTS!$C$1,IF(H10=2,POINTS!$C$2,IF(H10=3,POINTS!$C$3,IF(H10=4,POINTS!$C$4,IF(H10=5,POINTS!$C$5,IF(H10=6,POINTS!$C$6,IF(H10=7,POINTS!$C$7,IF(H10=8,POINTS!$C$8,IF(H10=9,POINTS!$C$9,IF(H10=10,POINTS!$C$10,IF(H10=11,POINTS!$C$11,IF(H10=12,POINTS!$C$12,IF(H10=13,POINTS!$C$13,IF(H10=14,POINTS!$C$14,IF(H10=15,POINTS!$C$15,IF(H10=16,POINTS!$C$16,IF(H10=17,POINTS!$C$17,IF(H10=18,POINTS!$C$18,IF(H10=19,POINTS!$C$19,IF(H10=20,POINTS!$C$20,IF(H10&gt;20,0,IF(H10=DNF,"",IF(H10=DNS,"",IF(H10=EXC,"")))))))))))))))))))))))))</f>
        <v>26</v>
      </c>
      <c r="P10" s="6"/>
      <c r="Q10" s="64">
        <f>IF(J10="","",IF(J10=1,POINTS!$C$1,IF(J10=2,POINTS!$C$2,IF(J10=3,POINTS!$C$3,IF(J10=4,POINTS!$C$4,IF(J10=5,POINTS!$C$5,IF(J10=6,POINTS!$C$6,IF(J10=7,POINTS!$C$7,IF(J10=8,POINTS!$C$8,IF(J10=9,POINTS!$C$9,IF(J10=10,POINTS!$C$10,IF(J10=11,POINTS!$C$11,IF(J10=12,POINTS!$C$12,IF(J10=13,POINTS!$C$13,IF(J10=14,POINTS!$C$14,IF(J10=15,POINTS!$C$15,IF(J10=16,POINTS!$C$16,IF(J10=17,POINTS!$C$17,IF(J10=18,POINTS!$C$18,IF(J10=19,POINTS!$C$19,IF(J9=20,POINTS!$C$20,IF(J10&gt;20,0,IF(J10=DNF,"",IF(J10=DNS,"",IF(J10=EXC,"")))))))))))))))))))))))))</f>
        <v>23</v>
      </c>
      <c r="R10" s="6"/>
      <c r="S10" s="64">
        <f>IF(M10="","",IF(M10=1,POINTS!$C$1,IF(M10=2,POINTS!$C$2,IF(M10=3,POINTS!$C$3,IF(M10=4,POINTS!$C$4,IF(M10=5,POINTS!$C$5,IF(M10=6,POINTS!$C$6,IF(M10=7,POINTS!$C$7,IF(M10=8,POINTS!$C$8,IF(M10=9,POINTS!$C$9,IF(M10=10,POINTS!$C$10,IF(M10=11,POINTS!$C$11,IF(M10=12,POINTS!$C$12,IF(M10=13,POINTS!$C$13,IF(M10=14,POINTS!$C$14,IF(M10=15,POINTS!$C$15,IF(M10=16,POINTS!$C$16,IF(M10=17,POINTS!$C$17,IF(M10=18,POINTS!$C$18,IF(M10=19,POINTS!$C$19,IF(M10=20,POINTS!$C$20,IF(M10&gt;20,0,IF(M10=DNF,"",IF(M10=DNS,"",IF(M10=EXC,"")))))))))))))))))))))))))</f>
        <v>26</v>
      </c>
      <c r="T10" s="6"/>
      <c r="U10" s="6">
        <f>IF(F10="","",SUM(O10:S10))</f>
        <v>75</v>
      </c>
      <c r="V10" s="8"/>
      <c r="W10" s="8"/>
      <c r="X10" s="5"/>
      <c r="Y10" s="8"/>
      <c r="Z10" s="8"/>
    </row>
    <row r="11" spans="1:26" x14ac:dyDescent="0.2">
      <c r="A11" s="73">
        <f>'ENTRY LIST'!A11</f>
        <v>4</v>
      </c>
      <c r="B11" s="24">
        <v>5</v>
      </c>
      <c r="C11" s="40" t="str">
        <f>IF('ENTRY LIST'!C11=0,"",'ENTRY LIST'!C11)</f>
        <v>Darrell Harris</v>
      </c>
      <c r="D11" s="40" t="str">
        <f>IF('ENTRY LIST'!D11=0,"",'ENTRY LIST'!D11)</f>
        <v>Falcon AU</v>
      </c>
      <c r="E11" s="24">
        <f>IF('ENTRY LIST'!B11=0,"",'ENTRY LIST'!B11)</f>
        <v>58</v>
      </c>
      <c r="F11" s="41" t="s">
        <v>69</v>
      </c>
      <c r="G11" s="5">
        <v>14</v>
      </c>
      <c r="H11" s="6" t="s">
        <v>25</v>
      </c>
      <c r="I11" s="5">
        <v>14</v>
      </c>
      <c r="J11" s="6" t="s">
        <v>40</v>
      </c>
      <c r="K11" s="25">
        <f>IF(H11="","",SUM(O11:Q11))</f>
        <v>0</v>
      </c>
      <c r="L11" s="5"/>
      <c r="M11" s="16"/>
      <c r="N11" s="16"/>
      <c r="O11" s="64">
        <f>IF(H11="","",IF(H11=1,POINTS!$C$1,IF(H11=2,POINTS!$C$2,IF(H11=3,POINTS!$C$3,IF(H11=4,POINTS!$C$4,IF(H11=5,POINTS!$C$5,IF(H11=6,POINTS!$C$6,IF(H11=7,POINTS!$C$7,IF(H11=8,POINTS!$C$8,IF(H11=9,POINTS!$C$9,IF(H11=10,POINTS!$C$10,IF(H11=11,POINTS!$C$11,IF(H11=12,POINTS!$C$12,IF(H11=13,POINTS!$C$13,IF(H11=14,POINTS!$C$14,IF(H11=15,POINTS!$C$15,IF(H11=16,POINTS!$C$16,IF(H11=17,POINTS!$C$17,IF(H11=18,POINTS!$C$18,IF(H11=19,POINTS!$C$19,IF(H11=20,POINTS!$C$20,IF(H11&gt;20,0,IF(H11=DNF,"",IF(H11=DNS,"",IF(H11=EXC,"")))))))))))))))))))))))))</f>
        <v>0</v>
      </c>
      <c r="P11" s="6"/>
      <c r="Q11" s="64">
        <f>IF(J11="","",IF(J11=1,POINTS!$C$1,IF(J11=2,POINTS!$C$2,IF(J11=3,POINTS!$C$3,IF(J11=4,POINTS!$C$4,IF(J11=5,POINTS!$C$5,IF(J11=6,POINTS!$C$6,IF(J11=7,POINTS!$C$7,IF(J11=8,POINTS!$C$8,IF(J11=9,POINTS!$C$9,IF(J11=10,POINTS!$C$10,IF(J11=11,POINTS!$C$11,IF(J11=12,POINTS!$C$12,IF(J11=13,POINTS!$C$13,IF(J11=14,POINTS!$C$14,IF(J11=15,POINTS!$C$15,IF(J11=16,POINTS!$C$16,IF(J11=17,POINTS!$C$17,IF(J11=18,POINTS!$C$18,IF(J11=19,POINTS!$C$19,IF(J10=20,POINTS!$C$20,IF(J11&gt;20,0,IF(J11=DNF,"",IF(J11=DNS,"",IF(J11=EXC,"")))))))))))))))))))))))))</f>
        <v>0</v>
      </c>
      <c r="R11" s="6"/>
      <c r="S11" s="64" t="str">
        <f>IF(M11="","",IF(M11=1,POINTS!$C$1,IF(M11=2,POINTS!$C$2,IF(M11=3,POINTS!$C$3,IF(M11=4,POINTS!$C$4,IF(M11=5,POINTS!$C$5,IF(M11=6,POINTS!$C$6,IF(M11=7,POINTS!$C$7,IF(M11=8,POINTS!$C$8,IF(M11=9,POINTS!$C$9,IF(M11=10,POINTS!$C$10,IF(M11=11,POINTS!$C$11,IF(M11=12,POINTS!$C$12,IF(M11=13,POINTS!$C$13,IF(M11=14,POINTS!$C$14,IF(M11=15,POINTS!$C$15,IF(M11=16,POINTS!$C$16,IF(M11=17,POINTS!$C$17,IF(M11=18,POINTS!$C$18,IF(M11=19,POINTS!$C$19,IF(M11=20,POINTS!$C$20,IF(M11&gt;20,0,IF(M11=DNF,"",IF(M11=DNS,"",IF(M11=EXC,"")))))))))))))))))))))))))</f>
        <v/>
      </c>
      <c r="T11" s="6"/>
      <c r="U11" s="6">
        <f>IF(F11="","",SUM(O11:S11))</f>
        <v>0</v>
      </c>
      <c r="V11" s="8"/>
      <c r="W11" s="8"/>
      <c r="X11" s="5"/>
      <c r="Y11" s="8"/>
      <c r="Z11" s="8"/>
    </row>
    <row r="12" spans="1:26" x14ac:dyDescent="0.2">
      <c r="A12" s="73">
        <f>'ENTRY LIST'!A12</f>
        <v>5</v>
      </c>
      <c r="B12" s="24">
        <v>6</v>
      </c>
      <c r="C12" s="40" t="str">
        <f>IF('ENTRY LIST'!C12=0,"",'ENTRY LIST'!C12)</f>
        <v>Paul Roberts</v>
      </c>
      <c r="D12" s="40" t="str">
        <f>IF('ENTRY LIST'!D12=0,"",'ENTRY LIST'!D12)</f>
        <v>Commodore</v>
      </c>
      <c r="E12" s="24">
        <f>IF('ENTRY LIST'!B12=0,"",'ENTRY LIST'!B12)</f>
        <v>72</v>
      </c>
      <c r="F12" s="41" t="s">
        <v>70</v>
      </c>
      <c r="G12" s="5">
        <v>12</v>
      </c>
      <c r="H12" s="86">
        <v>4</v>
      </c>
      <c r="I12" s="5">
        <v>10</v>
      </c>
      <c r="J12" s="6">
        <v>5</v>
      </c>
      <c r="K12" s="25">
        <f>IF(H12="","",SUM(O12:Q12))</f>
        <v>38</v>
      </c>
      <c r="L12" s="5">
        <v>5</v>
      </c>
      <c r="M12" s="16">
        <v>5</v>
      </c>
      <c r="N12" s="16"/>
      <c r="O12" s="64">
        <f>IF(H12="","",IF(H12=1,POINTS!$C$1,IF(H12=2,POINTS!$C$2,IF(H12=3,POINTS!$C$3,IF(H12=4,POINTS!$C$4,IF(H12=5,POINTS!$C$5,IF(H12=6,POINTS!$C$6,IF(H12=7,POINTS!$C$7,IF(H12=8,POINTS!$C$8,IF(H12=9,POINTS!$C$9,IF(H12=10,POINTS!$C$10,IF(H12=11,POINTS!$C$11,IF(H12=12,POINTS!$C$12,IF(H12=13,POINTS!$C$13,IF(H12=14,POINTS!$C$14,IF(H12=15,POINTS!$C$15,IF(H12=16,POINTS!$C$16,IF(H12=17,POINTS!$C$17,IF(H12=18,POINTS!$C$18,IF(H12=19,POINTS!$C$19,IF(H12=20,POINTS!$C$20,IF(H12&gt;20,0,IF(H12=DNF,"",IF(H12=DNS,"",IF(H12=EXC,"")))))))))))))))))))))))))</f>
        <v>20</v>
      </c>
      <c r="P12" s="6"/>
      <c r="Q12" s="64">
        <f>IF(J12="","",IF(J12=1,POINTS!$C$1,IF(J12=2,POINTS!$C$2,IF(J12=3,POINTS!$C$3,IF(J12=4,POINTS!$C$4,IF(J12=5,POINTS!$C$5,IF(J12=6,POINTS!$C$6,IF(J12=7,POINTS!$C$7,IF(J12=8,POINTS!$C$8,IF(J12=9,POINTS!$C$9,IF(J12=10,POINTS!$C$10,IF(J12=11,POINTS!$C$11,IF(J12=12,POINTS!$C$12,IF(J12=13,POINTS!$C$13,IF(J12=14,POINTS!$C$14,IF(J12=15,POINTS!$C$15,IF(J12=16,POINTS!$C$16,IF(J12=17,POINTS!$C$17,IF(J12=18,POINTS!$C$18,IF(J12=19,POINTS!$C$19,IF(J11=20,POINTS!$C$20,IF(J12&gt;20,0,IF(J12=DNF,"",IF(J12=DNS,"",IF(J12=EXC,"")))))))))))))))))))))))))</f>
        <v>18</v>
      </c>
      <c r="R12" s="6"/>
      <c r="S12" s="64">
        <f>IF(M12="","",IF(M12=1,POINTS!$C$1,IF(M12=2,POINTS!$C$2,IF(M12=3,POINTS!$C$3,IF(M12=4,POINTS!$C$4,IF(M12=5,POINTS!$C$5,IF(M12=6,POINTS!$C$6,IF(M12=7,POINTS!$C$7,IF(M12=8,POINTS!$C$8,IF(M12=9,POINTS!$C$9,IF(M12=10,POINTS!$C$10,IF(M12=11,POINTS!$C$11,IF(M12=12,POINTS!$C$12,IF(M12=13,POINTS!$C$13,IF(M12=14,POINTS!$C$14,IF(M12=15,POINTS!$C$15,IF(M12=16,POINTS!$C$16,IF(M12=17,POINTS!$C$17,IF(M12=18,POINTS!$C$18,IF(M12=19,POINTS!$C$19,IF(M12=20,POINTS!$C$20,IF(M12&gt;20,0,IF(M12=DNF,"",IF(M12=DNS,"",IF(M12=EXC,"")))))))))))))))))))))))))</f>
        <v>18</v>
      </c>
      <c r="T12" s="9"/>
      <c r="U12" s="6">
        <f>IF(F12="","",SUM(O12:S12))</f>
        <v>56</v>
      </c>
      <c r="V12" s="8"/>
      <c r="W12" s="8"/>
      <c r="X12" s="5"/>
      <c r="Y12" s="8"/>
      <c r="Z12" s="8"/>
    </row>
    <row r="13" spans="1:26" x14ac:dyDescent="0.2">
      <c r="A13" s="73">
        <f>'ENTRY LIST'!A13</f>
        <v>6</v>
      </c>
      <c r="B13" s="24">
        <v>7</v>
      </c>
      <c r="C13" s="40" t="str">
        <f>IF('ENTRY LIST'!C13=0,"",'ENTRY LIST'!C13)</f>
        <v>Alvin Frew</v>
      </c>
      <c r="D13" s="40" t="str">
        <f>IF('ENTRY LIST'!D13=0,"",'ENTRY LIST'!D13)</f>
        <v>Falcon AU</v>
      </c>
      <c r="E13" s="24">
        <f>IF('ENTRY LIST'!B13=0,"",'ENTRY LIST'!B13)</f>
        <v>77</v>
      </c>
      <c r="F13" s="41" t="s">
        <v>71</v>
      </c>
      <c r="G13" s="5">
        <v>13</v>
      </c>
      <c r="H13" s="6">
        <v>5</v>
      </c>
      <c r="I13" s="5">
        <v>9</v>
      </c>
      <c r="J13" s="6">
        <v>2</v>
      </c>
      <c r="K13" s="25">
        <f>IF(H13="","",SUM(O13:Q13))</f>
        <v>44</v>
      </c>
      <c r="L13" s="5">
        <v>3</v>
      </c>
      <c r="M13" s="16">
        <v>4</v>
      </c>
      <c r="N13" s="16"/>
      <c r="O13" s="64">
        <f>IF(H13="","",IF(H13=1,POINTS!$C$1,IF(H13=2,POINTS!$C$2,IF(H13=3,POINTS!$C$3,IF(H13=4,POINTS!$C$4,IF(H13=5,POINTS!$C$5,IF(H13=6,POINTS!$C$6,IF(H13=7,POINTS!$C$7,IF(H13=8,POINTS!$C$8,IF(H13=9,POINTS!$C$9,IF(H13=10,POINTS!$C$10,IF(H13=11,POINTS!$C$11,IF(H13=12,POINTS!$C$12,IF(H13=13,POINTS!$C$13,IF(H13=14,POINTS!$C$14,IF(H13=15,POINTS!$C$15,IF(H13=16,POINTS!$C$16,IF(H13=17,POINTS!$C$17,IF(H13=18,POINTS!$C$18,IF(H13=19,POINTS!$C$19,IF(H13=20,POINTS!$C$20,IF(H13&gt;20,0,IF(H13=DNF,"",IF(H13=DNS,"",IF(H13=EXC,"")))))))))))))))))))))))))</f>
        <v>18</v>
      </c>
      <c r="P13" s="6"/>
      <c r="Q13" s="64">
        <f>IF(J13="","",IF(J13=1,POINTS!$C$1,IF(J13=2,POINTS!$C$2,IF(J13=3,POINTS!$C$3,IF(J13=4,POINTS!$C$4,IF(J13=5,POINTS!$C$5,IF(J13=6,POINTS!$C$6,IF(J13=7,POINTS!$C$7,IF(J13=8,POINTS!$C$8,IF(J13=9,POINTS!$C$9,IF(J13=10,POINTS!$C$10,IF(J13=11,POINTS!$C$11,IF(J13=12,POINTS!$C$12,IF(J13=13,POINTS!$C$13,IF(J13=14,POINTS!$C$14,IF(J13=15,POINTS!$C$15,IF(J13=16,POINTS!$C$16,IF(J13=17,POINTS!$C$17,IF(J13=18,POINTS!$C$18,IF(J13=19,POINTS!$C$19,IF(J12=20,POINTS!$C$20,IF(J13&gt;20,0,IF(J13=DNF,"",IF(J13=DNS,"",IF(J13=EXC,"")))))))))))))))))))))))))</f>
        <v>26</v>
      </c>
      <c r="R13" s="6"/>
      <c r="S13" s="64">
        <f>IF(M13="","",IF(M13=1,POINTS!$C$1,IF(M13=2,POINTS!$C$2,IF(M13=3,POINTS!$C$3,IF(M13=4,POINTS!$C$4,IF(M13=5,POINTS!$C$5,IF(M13=6,POINTS!$C$6,IF(M13=7,POINTS!$C$7,IF(M13=8,POINTS!$C$8,IF(M13=9,POINTS!$C$9,IF(M13=10,POINTS!$C$10,IF(M13=11,POINTS!$C$11,IF(M13=12,POINTS!$C$12,IF(M13=13,POINTS!$C$13,IF(M13=14,POINTS!$C$14,IF(M13=15,POINTS!$C$15,IF(M13=16,POINTS!$C$16,IF(M13=17,POINTS!$C$17,IF(M13=18,POINTS!$C$18,IF(M13=19,POINTS!$C$19,IF(M13=20,POINTS!$C$20,IF(M13&gt;20,0,IF(M13=DNF,"",IF(M13=DNS,"",IF(M13=EXC,"")))))))))))))))))))))))))</f>
        <v>20</v>
      </c>
      <c r="T13" s="6"/>
      <c r="U13" s="6">
        <f>IF(F13="","",SUM(O13:S13))</f>
        <v>64</v>
      </c>
      <c r="V13" s="8"/>
      <c r="W13" s="8"/>
      <c r="X13" s="5"/>
      <c r="Y13" s="8"/>
      <c r="Z13" s="8"/>
    </row>
    <row r="14" spans="1:26" x14ac:dyDescent="0.2">
      <c r="A14" s="73"/>
      <c r="B14" s="24">
        <v>8</v>
      </c>
      <c r="C14" s="40" t="str">
        <f>IF('ENTRY LIST'!C14=0,"",'ENTRY LIST'!C14)</f>
        <v/>
      </c>
      <c r="D14" s="40" t="str">
        <f>IF('ENTRY LIST'!D14=0,"",'ENTRY LIST'!D14)</f>
        <v/>
      </c>
      <c r="E14" s="24" t="str">
        <f>IF('ENTRY LIST'!B14=0,"",'ENTRY LIST'!B14)</f>
        <v/>
      </c>
      <c r="F14" s="41"/>
      <c r="G14" s="5"/>
      <c r="H14" s="6"/>
      <c r="I14" s="5"/>
      <c r="J14" s="6"/>
      <c r="K14" s="25" t="str">
        <f>IF(H14="","",SUM(O14:Q14))</f>
        <v/>
      </c>
      <c r="L14" s="5"/>
      <c r="M14" s="16"/>
      <c r="N14" s="16"/>
      <c r="O14" s="64" t="str">
        <f>IF(H14="","",IF(H14=1,POINTS!$C$1,IF(H14=2,POINTS!$C$2,IF(H14=3,POINTS!$C$3,IF(H14=4,POINTS!$C$4,IF(H14=5,POINTS!$C$5,IF(H14=6,POINTS!$C$6,IF(H14=7,POINTS!$C$7,IF(H14=8,POINTS!$C$8,IF(H14=9,POINTS!$C$9,IF(H14=10,POINTS!$C$10,IF(H14=11,POINTS!$C$11,IF(H14=12,POINTS!$C$12,IF(H14=13,POINTS!$C$13,IF(H14=14,POINTS!$C$14,IF(H14=15,POINTS!$C$15,IF(H14=16,POINTS!$C$16,IF(H14=17,POINTS!$C$17,IF(H14=18,POINTS!$C$18,IF(H14=19,POINTS!$C$19,IF(H14=20,POINTS!$C$20,IF(H14&gt;20,0,IF(H14=DNF,"",IF(H14=DNS,"",IF(H14=EXC,"")))))))))))))))))))))))))</f>
        <v/>
      </c>
      <c r="P14" s="6"/>
      <c r="Q14" s="64" t="str">
        <f>IF(J14="","",IF(J14=1,POINTS!$C$1,IF(J14=2,POINTS!$C$2,IF(J14=3,POINTS!$C$3,IF(J14=4,POINTS!$C$4,IF(J14=5,POINTS!$C$5,IF(J14=6,POINTS!$C$6,IF(J14=7,POINTS!$C$7,IF(J14=8,POINTS!$C$8,IF(J14=9,POINTS!$C$9,IF(J14=10,POINTS!$C$10,IF(J14=11,POINTS!$C$11,IF(J14=12,POINTS!$C$12,IF(J14=13,POINTS!$C$13,IF(J14=14,POINTS!$C$14,IF(J14=15,POINTS!$C$15,IF(J14=16,POINTS!$C$16,IF(J14=17,POINTS!$C$17,IF(J14=18,POINTS!$C$18,IF(J14=19,POINTS!$C$19,IF(J13=20,POINTS!$C$20,IF(J14&gt;20,0,IF(J14=DNF,"",IF(J14=DNS,"",IF(J14=EXC,"")))))))))))))))))))))))))</f>
        <v/>
      </c>
      <c r="R14" s="6"/>
      <c r="S14" s="64" t="str">
        <f>IF(M14="","",IF(M14=1,POINTS!$C$1,IF(M14=2,POINTS!$C$2,IF(M14=3,POINTS!$C$3,IF(M14=4,POINTS!$C$4,IF(M14=5,POINTS!$C$5,IF(M14=6,POINTS!$C$6,IF(M14=7,POINTS!$C$7,IF(M14=8,POINTS!$C$8,IF(M14=9,POINTS!$C$9,IF(M14=10,POINTS!$C$10,IF(M14=11,POINTS!$C$11,IF(M14=12,POINTS!$C$12,IF(M14=13,POINTS!$C$13,IF(M14=14,POINTS!$C$14,IF(M14=15,POINTS!$C$15,IF(M14=16,POINTS!$C$16,IF(M14=17,POINTS!$C$17,IF(M14=18,POINTS!$C$18,IF(M14=19,POINTS!$C$19,IF(M14=20,POINTS!$C$20,IF(M14&gt;20,0,IF(M14=DNF,"",IF(M14=DNS,"",IF(M14=EXC,"")))))))))))))))))))))))))</f>
        <v/>
      </c>
      <c r="T14" s="9"/>
      <c r="U14" s="6" t="str">
        <f>IF(F14="","",SUM(O14:S14))</f>
        <v/>
      </c>
      <c r="V14" s="8"/>
      <c r="W14" s="8"/>
      <c r="X14" s="5"/>
      <c r="Y14" s="8"/>
      <c r="Z14" s="8"/>
    </row>
    <row r="15" spans="1:26" x14ac:dyDescent="0.2">
      <c r="A15" s="73"/>
      <c r="B15" s="24">
        <v>9</v>
      </c>
      <c r="C15" s="40" t="str">
        <f>IF('ENTRY LIST'!C15=0,"",'ENTRY LIST'!C15)</f>
        <v/>
      </c>
      <c r="D15" s="40" t="str">
        <f>IF('ENTRY LIST'!D15=0,"",'ENTRY LIST'!D15)</f>
        <v/>
      </c>
      <c r="E15" s="24" t="str">
        <f>IF('ENTRY LIST'!B15=0,"",'ENTRY LIST'!B15)</f>
        <v/>
      </c>
      <c r="F15" s="41"/>
      <c r="G15" s="5"/>
      <c r="H15" s="6"/>
      <c r="I15" s="5"/>
      <c r="J15" s="6"/>
      <c r="K15" s="25" t="str">
        <f>IF(H15="","",SUM(O15:Q15))</f>
        <v/>
      </c>
      <c r="L15" s="5"/>
      <c r="M15" s="16"/>
      <c r="N15" s="16"/>
      <c r="O15" s="64" t="str">
        <f>IF(H15="","",IF(H15=1,POINTS!$C$1,IF(H15=2,POINTS!$C$2,IF(H15=3,POINTS!$C$3,IF(H15=4,POINTS!$C$4,IF(H15=5,POINTS!$C$5,IF(H15=6,POINTS!$C$6,IF(H15=7,POINTS!$C$7,IF(H15=8,POINTS!$C$8,IF(H15=9,POINTS!$C$9,IF(H15=10,POINTS!$C$10,IF(H15=11,POINTS!$C$11,IF(H15=12,POINTS!$C$12,IF(H15=13,POINTS!$C$13,IF(H15=14,POINTS!$C$14,IF(H15=15,POINTS!$C$15,IF(H15=16,POINTS!$C$16,IF(H15=17,POINTS!$C$17,IF(H15=18,POINTS!$C$18,IF(H15=19,POINTS!$C$19,IF(H15=20,POINTS!$C$20,IF(H15&gt;20,0,IF(H15=DNF,"",IF(H15=DNS,"",IF(H15=EXC,"")))))))))))))))))))))))))</f>
        <v/>
      </c>
      <c r="P15" s="6"/>
      <c r="Q15" s="64" t="str">
        <f>IF(J15="","",IF(J15=1,POINTS!$C$1,IF(J15=2,POINTS!$C$2,IF(J15=3,POINTS!$C$3,IF(J15=4,POINTS!$C$4,IF(J15=5,POINTS!$C$5,IF(J15=6,POINTS!$C$6,IF(J15=7,POINTS!$C$7,IF(J15=8,POINTS!$C$8,IF(J15=9,POINTS!$C$9,IF(J15=10,POINTS!$C$10,IF(J15=11,POINTS!$C$11,IF(J15=12,POINTS!$C$12,IF(J15=13,POINTS!$C$13,IF(J15=14,POINTS!$C$14,IF(J15=15,POINTS!$C$15,IF(J15=16,POINTS!$C$16,IF(J15=17,POINTS!$C$17,IF(J15=18,POINTS!$C$18,IF(J15=19,POINTS!$C$19,IF(J14=20,POINTS!$C$20,IF(J15&gt;20,0,IF(J15=DNF,"",IF(J15=DNS,"",IF(J15=EXC,"")))))))))))))))))))))))))</f>
        <v/>
      </c>
      <c r="R15" s="6"/>
      <c r="S15" s="64" t="str">
        <f>IF(M15="","",IF(M15=1,POINTS!$C$1,IF(M15=2,POINTS!$C$2,IF(M15=3,POINTS!$C$3,IF(M15=4,POINTS!$C$4,IF(M15=5,POINTS!$C$5,IF(M15=6,POINTS!$C$6,IF(M15=7,POINTS!$C$7,IF(M15=8,POINTS!$C$8,IF(M15=9,POINTS!$C$9,IF(M15=10,POINTS!$C$10,IF(M15=11,POINTS!$C$11,IF(M15=12,POINTS!$C$12,IF(M15=13,POINTS!$C$13,IF(M15=14,POINTS!$C$14,IF(M15=15,POINTS!$C$15,IF(M15=16,POINTS!$C$16,IF(M15=17,POINTS!$C$17,IF(M15=18,POINTS!$C$18,IF(M15=19,POINTS!$C$19,IF(M15=20,POINTS!$C$20,IF(M15&gt;20,0,IF(M15=DNF,"",IF(M15=DNS,"",IF(M15=EXC,"")))))))))))))))))))))))))</f>
        <v/>
      </c>
      <c r="T15" s="9"/>
      <c r="U15" s="6" t="str">
        <f>IF(F15="","",SUM(O15:S15))</f>
        <v/>
      </c>
      <c r="V15" s="8"/>
      <c r="W15" s="8"/>
      <c r="X15" s="5"/>
      <c r="Y15" s="8"/>
      <c r="Z15" s="8"/>
    </row>
    <row r="16" spans="1:26" x14ac:dyDescent="0.2">
      <c r="A16" s="73"/>
      <c r="B16" s="24">
        <v>10</v>
      </c>
      <c r="C16" s="40" t="str">
        <f>IF('ENTRY LIST'!C16=0,"",'ENTRY LIST'!C16)</f>
        <v>CUP CLASS</v>
      </c>
      <c r="D16" s="40" t="str">
        <f>IF('ENTRY LIST'!D16=0,"",'ENTRY LIST'!D16)</f>
        <v/>
      </c>
      <c r="E16" s="24" t="str">
        <f>IF('ENTRY LIST'!B16=0,"",'ENTRY LIST'!B16)</f>
        <v/>
      </c>
      <c r="F16" s="41"/>
      <c r="G16" s="5"/>
      <c r="H16" s="6"/>
      <c r="I16" s="5"/>
      <c r="J16" s="6"/>
      <c r="K16" s="25" t="str">
        <f>IF(H16="","",SUM(O16:Q16))</f>
        <v/>
      </c>
      <c r="L16" s="5"/>
      <c r="M16" s="16"/>
      <c r="N16" s="16"/>
      <c r="O16" s="64" t="str">
        <f>IF(H16="","",IF(H16=1,POINTS!$C$1,IF(H16=2,POINTS!$C$2,IF(H16=3,POINTS!$C$3,IF(H16=4,POINTS!$C$4,IF(H16=5,POINTS!$C$5,IF(H16=6,POINTS!$C$6,IF(H16=7,POINTS!$C$7,IF(H16=8,POINTS!$C$8,IF(H16=9,POINTS!$C$9,IF(H16=10,POINTS!$C$10,IF(H16=11,POINTS!$C$11,IF(H16=12,POINTS!$C$12,IF(H16=13,POINTS!$C$13,IF(H16=14,POINTS!$C$14,IF(H16=15,POINTS!$C$15,IF(H16=16,POINTS!$C$16,IF(H16=17,POINTS!$C$17,IF(H16=18,POINTS!$C$18,IF(H16=19,POINTS!$C$19,IF(H16=20,POINTS!$C$20,IF(H16&gt;20,0,IF(H16=DNF,"",IF(H16=DNS,"",IF(H16=EXC,"")))))))))))))))))))))))))</f>
        <v/>
      </c>
      <c r="P16" s="6"/>
      <c r="Q16" s="64" t="str">
        <f>IF(J16="","",IF(J16=1,POINTS!$C$1,IF(J16=2,POINTS!$C$2,IF(J16=3,POINTS!$C$3,IF(J16=4,POINTS!$C$4,IF(J16=5,POINTS!$C$5,IF(J16=6,POINTS!$C$6,IF(J16=7,POINTS!$C$7,IF(J16=8,POINTS!$C$8,IF(J16=9,POINTS!$C$9,IF(J16=10,POINTS!$C$10,IF(J16=11,POINTS!$C$11,IF(J16=12,POINTS!$C$12,IF(J16=13,POINTS!$C$13,IF(J16=14,POINTS!$C$14,IF(J16=15,POINTS!$C$15,IF(J16=16,POINTS!$C$16,IF(J16=17,POINTS!$C$17,IF(J16=18,POINTS!$C$18,IF(J16=19,POINTS!$C$19,IF(J15=20,POINTS!$C$20,IF(J16&gt;20,0,IF(J16=DNF,"",IF(J16=DNS,"",IF(J16=EXC,"")))))))))))))))))))))))))</f>
        <v/>
      </c>
      <c r="R16" s="6"/>
      <c r="S16" s="64" t="str">
        <f>IF(M16="","",IF(M16=1,POINTS!$C$1,IF(M16=2,POINTS!$C$2,IF(M16=3,POINTS!$C$3,IF(M16=4,POINTS!$C$4,IF(M16=5,POINTS!$C$5,IF(M16=6,POINTS!$C$6,IF(M16=7,POINTS!$C$7,IF(M16=8,POINTS!$C$8,IF(M16=9,POINTS!$C$9,IF(M16=10,POINTS!$C$10,IF(M16=11,POINTS!$C$11,IF(M16=12,POINTS!$C$12,IF(M16=13,POINTS!$C$13,IF(M16=14,POINTS!$C$14,IF(M16=15,POINTS!$C$15,IF(M16=16,POINTS!$C$16,IF(M16=17,POINTS!$C$17,IF(M16=18,POINTS!$C$18,IF(M16=19,POINTS!$C$19,IF(M16=20,POINTS!$C$20,IF(M16&gt;20,0,IF(M16=DNF,"",IF(M16=DNS,"",IF(M16=EXC,"")))))))))))))))))))))))))</f>
        <v/>
      </c>
      <c r="T16" s="9"/>
      <c r="U16" s="6" t="str">
        <f>IF(F16="","",SUM(O16:S16))</f>
        <v/>
      </c>
      <c r="V16" s="8"/>
      <c r="W16" s="8"/>
      <c r="X16" s="5"/>
      <c r="Y16" s="8"/>
      <c r="Z16" s="8"/>
    </row>
    <row r="17" spans="1:26" x14ac:dyDescent="0.2">
      <c r="A17" s="73">
        <f>'ENTRY LIST'!A17</f>
        <v>1</v>
      </c>
      <c r="B17" s="24">
        <v>11</v>
      </c>
      <c r="C17" s="40" t="str">
        <f>IF('ENTRY LIST'!C17=0,"",'ENTRY LIST'!C17)</f>
        <v>Todd Prujean</v>
      </c>
      <c r="D17" s="40" t="str">
        <f>IF('ENTRY LIST'!D17=0,"",'ENTRY LIST'!D17)</f>
        <v>Commodore VN</v>
      </c>
      <c r="E17" s="24" t="str">
        <f>IF('ENTRY LIST'!B17=0,"",'ENTRY LIST'!B17)</f>
        <v>2NZ</v>
      </c>
      <c r="F17" s="41" t="s">
        <v>60</v>
      </c>
      <c r="G17" s="5">
        <v>1</v>
      </c>
      <c r="H17" s="6">
        <v>1</v>
      </c>
      <c r="I17" s="5">
        <v>5</v>
      </c>
      <c r="J17" s="6">
        <v>1</v>
      </c>
      <c r="K17" s="25">
        <f>IF(H17="","",SUM(O17:Q17))</f>
        <v>60</v>
      </c>
      <c r="L17" s="5">
        <v>1</v>
      </c>
      <c r="M17" s="16">
        <v>1</v>
      </c>
      <c r="N17" s="16"/>
      <c r="O17" s="64">
        <f>IF(H17="","",IF(H17=1,POINTS!$C$1,IF(H17=2,POINTS!$C$2,IF(H17=3,POINTS!$C$3,IF(H17=4,POINTS!$C$4,IF(H17=5,POINTS!$C$5,IF(H17=6,POINTS!$C$6,IF(H17=7,POINTS!$C$7,IF(H17=8,POINTS!$C$8,IF(H17=9,POINTS!$C$9,IF(H17=10,POINTS!$C$10,IF(H17=11,POINTS!$C$11,IF(H17=12,POINTS!$C$12,IF(H17=13,POINTS!$C$13,IF(H17=14,POINTS!$C$14,IF(H17=15,POINTS!$C$15,IF(H17=16,POINTS!$C$16,IF(H17=17,POINTS!$C$17,IF(H17=18,POINTS!$C$18,IF(H17=19,POINTS!$C$19,IF(H17=20,POINTS!$C$20,IF(H17&gt;20,0,IF(H17=DNF,"",IF(H17=DNS,"",IF(H17=EXC,"")))))))))))))))))))))))))</f>
        <v>30</v>
      </c>
      <c r="P17" s="6"/>
      <c r="Q17" s="64">
        <f>IF(J17="","",IF(J17=1,POINTS!$C$1,IF(J17=2,POINTS!$C$2,IF(J17=3,POINTS!$C$3,IF(J17=4,POINTS!$C$4,IF(J17=5,POINTS!$C$5,IF(J17=6,POINTS!$C$6,IF(J17=7,POINTS!$C$7,IF(J17=8,POINTS!$C$8,IF(J17=9,POINTS!$C$9,IF(J17=10,POINTS!$C$10,IF(J17=11,POINTS!$C$11,IF(J17=12,POINTS!$C$12,IF(J17=13,POINTS!$C$13,IF(J17=14,POINTS!$C$14,IF(J17=15,POINTS!$C$15,IF(J17=16,POINTS!$C$16,IF(J17=17,POINTS!$C$17,IF(J17=18,POINTS!$C$18,IF(J17=19,POINTS!$C$19,IF(J16=20,POINTS!$C$20,IF(J17&gt;20,0,IF(J17=DNF,"",IF(J17=DNS,"",IF(J17=EXC,"")))))))))))))))))))))))))</f>
        <v>30</v>
      </c>
      <c r="R17" s="6"/>
      <c r="S17" s="64">
        <f>IF(M17="","",IF(M17=1,POINTS!$C$1,IF(M17=2,POINTS!$C$2,IF(M17=3,POINTS!$C$3,IF(M17=4,POINTS!$C$4,IF(M17=5,POINTS!$C$5,IF(M17=6,POINTS!$C$6,IF(M17=7,POINTS!$C$7,IF(M17=8,POINTS!$C$8,IF(M17=9,POINTS!$C$9,IF(M17=10,POINTS!$C$10,IF(M17=11,POINTS!$C$11,IF(M17=12,POINTS!$C$12,IF(M17=13,POINTS!$C$13,IF(M17=14,POINTS!$C$14,IF(M17=15,POINTS!$C$15,IF(M17=16,POINTS!$C$16,IF(M17=17,POINTS!$C$17,IF(M17=18,POINTS!$C$18,IF(M17=19,POINTS!$C$19,IF(M17=20,POINTS!$C$20,IF(M17&gt;20,0,IF(M17=DNF,"",IF(M17=DNS,"",IF(M17=EXC,"")))))))))))))))))))))))))</f>
        <v>30</v>
      </c>
      <c r="T17" s="6"/>
      <c r="U17" s="6">
        <f>IF(F17="","",SUM(O17:S17))</f>
        <v>90</v>
      </c>
      <c r="V17" s="8"/>
      <c r="W17" s="8"/>
      <c r="X17" s="8"/>
      <c r="Y17" s="8"/>
      <c r="Z17" s="8"/>
    </row>
    <row r="18" spans="1:26" s="9" customFormat="1" x14ac:dyDescent="0.2">
      <c r="A18" s="73">
        <f>'ENTRY LIST'!A18</f>
        <v>2</v>
      </c>
      <c r="B18" s="24">
        <v>12</v>
      </c>
      <c r="C18" s="40" t="str">
        <f>IF('ENTRY LIST'!C18=0,"",'ENTRY LIST'!C18)</f>
        <v>Peter Rine</v>
      </c>
      <c r="D18" s="40" t="str">
        <f>IF('ENTRY LIST'!D18=0,"",'ENTRY LIST'!D18)</f>
        <v>Commodore VN</v>
      </c>
      <c r="E18" s="24">
        <f>IF('ENTRY LIST'!B18=0,"",'ENTRY LIST'!B18)</f>
        <v>4</v>
      </c>
      <c r="F18" s="41" t="s">
        <v>61</v>
      </c>
      <c r="G18" s="5">
        <v>6</v>
      </c>
      <c r="H18" s="6">
        <v>5</v>
      </c>
      <c r="I18" s="5">
        <v>1</v>
      </c>
      <c r="J18" s="6">
        <v>5</v>
      </c>
      <c r="K18" s="25">
        <f>IF(H18="","",SUM(O18:Q18))</f>
        <v>36</v>
      </c>
      <c r="L18" s="5">
        <v>5</v>
      </c>
      <c r="M18" s="16" t="s">
        <v>25</v>
      </c>
      <c r="N18" s="16"/>
      <c r="O18" s="64">
        <f>IF(H18="","",IF(H18=1,POINTS!$C$1,IF(H18=2,POINTS!$C$2,IF(H18=3,POINTS!$C$3,IF(H18=4,POINTS!$C$4,IF(H18=5,POINTS!$C$5,IF(H18=6,POINTS!$C$6,IF(H18=7,POINTS!$C$7,IF(H18=8,POINTS!$C$8,IF(H18=9,POINTS!$C$9,IF(H18=10,POINTS!$C$10,IF(H18=11,POINTS!$C$11,IF(H18=12,POINTS!$C$12,IF(H18=13,POINTS!$C$13,IF(H18=14,POINTS!$C$14,IF(H18=15,POINTS!$C$15,IF(H18=16,POINTS!$C$16,IF(H18=17,POINTS!$C$17,IF(H18=18,POINTS!$C$18,IF(H18=19,POINTS!$C$19,IF(H18=20,POINTS!$C$20,IF(H18&gt;20,0,IF(H18=DNF,"",IF(H18=DNS,"",IF(H18=EXC,"")))))))))))))))))))))))))</f>
        <v>18</v>
      </c>
      <c r="P18" s="6"/>
      <c r="Q18" s="64">
        <f>IF(J18="","",IF(J18=1,POINTS!$C$1,IF(J18=2,POINTS!$C$2,IF(J18=3,POINTS!$C$3,IF(J18=4,POINTS!$C$4,IF(J18=5,POINTS!$C$5,IF(J18=6,POINTS!$C$6,IF(J18=7,POINTS!$C$7,IF(J18=8,POINTS!$C$8,IF(J18=9,POINTS!$C$9,IF(J18=10,POINTS!$C$10,IF(J18=11,POINTS!$C$11,IF(J18=12,POINTS!$C$12,IF(J18=13,POINTS!$C$13,IF(J18=14,POINTS!$C$14,IF(J18=15,POINTS!$C$15,IF(J18=16,POINTS!$C$16,IF(J18=17,POINTS!$C$17,IF(J18=18,POINTS!$C$18,IF(J18=19,POINTS!$C$19,IF(J17=20,POINTS!$C$20,IF(J18&gt;20,0,IF(J18=DNF,"",IF(J18=DNS,"",IF(J18=EXC,"")))))))))))))))))))))))))</f>
        <v>18</v>
      </c>
      <c r="R18" s="6"/>
      <c r="S18" s="64">
        <f>IF(M18="","",IF(M18=1,POINTS!$C$1,IF(M18=2,POINTS!$C$2,IF(M18=3,POINTS!$C$3,IF(M18=4,POINTS!$C$4,IF(M18=5,POINTS!$C$5,IF(M18=6,POINTS!$C$6,IF(M18=7,POINTS!$C$7,IF(M18=8,POINTS!$C$8,IF(M18=9,POINTS!$C$9,IF(M18=10,POINTS!$C$10,IF(M18=11,POINTS!$C$11,IF(M18=12,POINTS!$C$12,IF(M18=13,POINTS!$C$13,IF(M18=14,POINTS!$C$14,IF(M18=15,POINTS!$C$15,IF(M18=16,POINTS!$C$16,IF(M18=17,POINTS!$C$17,IF(M18=18,POINTS!$C$18,IF(M18=19,POINTS!$C$19,IF(M18=20,POINTS!$C$20,IF(M18&gt;20,0,IF(M18=DNF,"",IF(M18=DNS,"",IF(M18=EXC,"")))))))))))))))))))))))))</f>
        <v>0</v>
      </c>
      <c r="T18" s="6"/>
      <c r="U18" s="6">
        <f>IF(F18="","",SUM(O18:S18))</f>
        <v>36</v>
      </c>
    </row>
    <row r="19" spans="1:26" s="9" customFormat="1" x14ac:dyDescent="0.2">
      <c r="A19" s="73">
        <f>'ENTRY LIST'!A19</f>
        <v>3</v>
      </c>
      <c r="B19" s="24">
        <v>13</v>
      </c>
      <c r="C19" s="40" t="str">
        <f>IF('ENTRY LIST'!C19=0,"",'ENTRY LIST'!C19)</f>
        <v>Justin Ashwell</v>
      </c>
      <c r="D19" s="40" t="str">
        <f>IF('ENTRY LIST'!D19=0,"",'ENTRY LIST'!D19)</f>
        <v>Falcon EA</v>
      </c>
      <c r="E19" s="24">
        <f>IF('ENTRY LIST'!B19=0,"",'ENTRY LIST'!B19)</f>
        <v>11</v>
      </c>
      <c r="F19" s="41" t="s">
        <v>62</v>
      </c>
      <c r="G19" s="5">
        <v>3</v>
      </c>
      <c r="H19" s="6">
        <v>2</v>
      </c>
      <c r="I19" s="5">
        <v>4</v>
      </c>
      <c r="J19" s="6">
        <v>3</v>
      </c>
      <c r="K19" s="25">
        <f>IF(H19="","",SUM(O19:Q19))</f>
        <v>49</v>
      </c>
      <c r="L19" s="5">
        <v>2</v>
      </c>
      <c r="M19" s="16">
        <v>2</v>
      </c>
      <c r="N19" s="16"/>
      <c r="O19" s="64">
        <f>IF(H19="","",IF(H19=1,POINTS!$C$1,IF(H19=2,POINTS!$C$2,IF(H19=3,POINTS!$C$3,IF(H19=4,POINTS!$C$4,IF(H19=5,POINTS!$C$5,IF(H19=6,POINTS!$C$6,IF(H19=7,POINTS!$C$7,IF(H19=8,POINTS!$C$8,IF(H19=9,POINTS!$C$9,IF(H19=10,POINTS!$C$10,IF(H19=11,POINTS!$C$11,IF(H19=12,POINTS!$C$12,IF(H19=13,POINTS!$C$13,IF(H19=14,POINTS!$C$14,IF(H19=15,POINTS!$C$15,IF(H19=16,POINTS!$C$16,IF(H19=17,POINTS!$C$17,IF(H19=18,POINTS!$C$18,IF(H19=19,POINTS!$C$19,IF(H19=20,POINTS!$C$20,IF(H19&gt;20,0,IF(H19=DNF,"",IF(H19=DNS,"",IF(H19=EXC,"")))))))))))))))))))))))))</f>
        <v>26</v>
      </c>
      <c r="P19" s="6"/>
      <c r="Q19" s="64">
        <f>IF(J19="","",IF(J19=1,POINTS!$C$1,IF(J19=2,POINTS!$C$2,IF(J19=3,POINTS!$C$3,IF(J19=4,POINTS!$C$4,IF(J19=5,POINTS!$C$5,IF(J19=6,POINTS!$C$6,IF(J19=7,POINTS!$C$7,IF(J19=8,POINTS!$C$8,IF(J19=9,POINTS!$C$9,IF(J19=10,POINTS!$C$10,IF(J19=11,POINTS!$C$11,IF(J19=12,POINTS!$C$12,IF(J19=13,POINTS!$C$13,IF(J19=14,POINTS!$C$14,IF(J19=15,POINTS!$C$15,IF(J19=16,POINTS!$C$16,IF(J19=17,POINTS!$C$17,IF(J19=18,POINTS!$C$18,IF(J19=19,POINTS!$C$19,IF(J18=20,POINTS!$C$20,IF(J19&gt;20,0,IF(J19=DNF,"",IF(J19=DNS,"",IF(J19=EXC,"")))))))))))))))))))))))))</f>
        <v>23</v>
      </c>
      <c r="R19" s="6"/>
      <c r="S19" s="64">
        <f>IF(M19="","",IF(M19=1,POINTS!$C$1,IF(M19=2,POINTS!$C$2,IF(M19=3,POINTS!$C$3,IF(M19=4,POINTS!$C$4,IF(M19=5,POINTS!$C$5,IF(M19=6,POINTS!$C$6,IF(M19=7,POINTS!$C$7,IF(M19=8,POINTS!$C$8,IF(M19=9,POINTS!$C$9,IF(M19=10,POINTS!$C$10,IF(M19=11,POINTS!$C$11,IF(M19=12,POINTS!$C$12,IF(M19=13,POINTS!$C$13,IF(M19=14,POINTS!$C$14,IF(M19=15,POINTS!$C$15,IF(M19=16,POINTS!$C$16,IF(M19=17,POINTS!$C$17,IF(M19=18,POINTS!$C$18,IF(M19=19,POINTS!$C$19,IF(M19=20,POINTS!$C$20,IF(M19&gt;20,0,IF(M19=DNF,"",IF(M19=DNS,"",IF(M19=EXC,"")))))))))))))))))))))))))</f>
        <v>26</v>
      </c>
      <c r="T19" s="6"/>
      <c r="U19" s="6">
        <f>IF(F19="","",SUM(O19:S19))</f>
        <v>75</v>
      </c>
    </row>
    <row r="20" spans="1:26" s="9" customFormat="1" x14ac:dyDescent="0.2">
      <c r="A20" s="73">
        <f>'ENTRY LIST'!A20</f>
        <v>4</v>
      </c>
      <c r="B20" s="24">
        <v>14</v>
      </c>
      <c r="C20" s="40" t="str">
        <f>IF('ENTRY LIST'!C20=0,"",'ENTRY LIST'!C20)</f>
        <v>Matt Henney</v>
      </c>
      <c r="D20" s="40" t="str">
        <f>IF('ENTRY LIST'!D20=0,"",'ENTRY LIST'!D20)</f>
        <v>Commodore VN</v>
      </c>
      <c r="E20" s="24">
        <f>IF('ENTRY LIST'!B20=0,"",'ENTRY LIST'!B20)</f>
        <v>18</v>
      </c>
      <c r="F20" s="41" t="s">
        <v>63</v>
      </c>
      <c r="G20" s="5">
        <v>5</v>
      </c>
      <c r="H20" s="6" t="s">
        <v>25</v>
      </c>
      <c r="I20" s="5">
        <v>6</v>
      </c>
      <c r="J20" s="6" t="s">
        <v>40</v>
      </c>
      <c r="K20" s="25">
        <f>IF(H20="","",SUM(O20:Q20))</f>
        <v>0</v>
      </c>
      <c r="L20" s="5"/>
      <c r="M20" s="16"/>
      <c r="N20" s="16"/>
      <c r="O20" s="64">
        <f>IF(H20="","",IF(H20=1,POINTS!$C$1,IF(H20=2,POINTS!$C$2,IF(H20=3,POINTS!$C$3,IF(H20=4,POINTS!$C$4,IF(H20=5,POINTS!$C$5,IF(H20=6,POINTS!$C$6,IF(H20=7,POINTS!$C$7,IF(H20=8,POINTS!$C$8,IF(H20=9,POINTS!$C$9,IF(H20=10,POINTS!$C$10,IF(H20=11,POINTS!$C$11,IF(H20=12,POINTS!$C$12,IF(H20=13,POINTS!$C$13,IF(H20=14,POINTS!$C$14,IF(H20=15,POINTS!$C$15,IF(H20=16,POINTS!$C$16,IF(H20=17,POINTS!$C$17,IF(H20=18,POINTS!$C$18,IF(H20=19,POINTS!$C$19,IF(H20=20,POINTS!$C$20,IF(H20&gt;20,0,IF(H20=DNF,"",IF(H20=DNS,"",IF(H20=EXC,"")))))))))))))))))))))))))</f>
        <v>0</v>
      </c>
      <c r="P20" s="6"/>
      <c r="Q20" s="64">
        <f>IF(J20="","",IF(J20=1,POINTS!$C$1,IF(J20=2,POINTS!$C$2,IF(J20=3,POINTS!$C$3,IF(J20=4,POINTS!$C$4,IF(J20=5,POINTS!$C$5,IF(J20=6,POINTS!$C$6,IF(J20=7,POINTS!$C$7,IF(J20=8,POINTS!$C$8,IF(J20=9,POINTS!$C$9,IF(J20=10,POINTS!$C$10,IF(J20=11,POINTS!$C$11,IF(J20=12,POINTS!$C$12,IF(J20=13,POINTS!$C$13,IF(J20=14,POINTS!$C$14,IF(J20=15,POINTS!$C$15,IF(J20=16,POINTS!$C$16,IF(J20=17,POINTS!$C$17,IF(J20=18,POINTS!$C$18,IF(J20=19,POINTS!$C$19,IF(J19=20,POINTS!$C$20,IF(J20&gt;20,0,IF(J20=DNF,"",IF(J20=DNS,"",IF(J20=EXC,"")))))))))))))))))))))))))</f>
        <v>0</v>
      </c>
      <c r="R20" s="6"/>
      <c r="S20" s="64" t="str">
        <f>IF(M20="","",IF(M20=1,POINTS!$C$1,IF(M20=2,POINTS!$C$2,IF(M20=3,POINTS!$C$3,IF(M20=4,POINTS!$C$4,IF(M20=5,POINTS!$C$5,IF(M20=6,POINTS!$C$6,IF(M20=7,POINTS!$C$7,IF(M20=8,POINTS!$C$8,IF(M20=9,POINTS!$C$9,IF(M20=10,POINTS!$C$10,IF(M20=11,POINTS!$C$11,IF(M20=12,POINTS!$C$12,IF(M20=13,POINTS!$C$13,IF(M20=14,POINTS!$C$14,IF(M20=15,POINTS!$C$15,IF(M20=16,POINTS!$C$16,IF(M20=17,POINTS!$C$17,IF(M20=18,POINTS!$C$18,IF(M20=19,POINTS!$C$19,IF(M20=20,POINTS!$C$20,IF(M20&gt;20,0,IF(M20=DNF,"",IF(M20=DNS,"",IF(M20=EXC,"")))))))))))))))))))))))))</f>
        <v/>
      </c>
      <c r="T20" s="6"/>
      <c r="U20" s="6">
        <f>IF(F20="","",SUM(O20:S20))</f>
        <v>0</v>
      </c>
    </row>
    <row r="21" spans="1:26" s="9" customFormat="1" x14ac:dyDescent="0.2">
      <c r="A21" s="73">
        <f>'ENTRY LIST'!A21</f>
        <v>5</v>
      </c>
      <c r="B21" s="24">
        <v>15</v>
      </c>
      <c r="C21" s="40" t="str">
        <f>IF('ENTRY LIST'!C21=0,"",'ENTRY LIST'!C21)</f>
        <v>Steven Gordon</v>
      </c>
      <c r="D21" s="40" t="str">
        <f>IF('ENTRY LIST'!D21=0,"",'ENTRY LIST'!D21)</f>
        <v>Commodore VN</v>
      </c>
      <c r="E21" s="24">
        <f>IF('ENTRY LIST'!B21=0,"",'ENTRY LIST'!B21)</f>
        <v>27</v>
      </c>
      <c r="F21" s="41" t="s">
        <v>64</v>
      </c>
      <c r="G21" s="5">
        <v>4</v>
      </c>
      <c r="H21" s="6">
        <v>4</v>
      </c>
      <c r="I21" s="5">
        <v>2</v>
      </c>
      <c r="J21" s="6">
        <v>2</v>
      </c>
      <c r="K21" s="25">
        <f>IF(H21="","",SUM(O21:Q21))</f>
        <v>46</v>
      </c>
      <c r="L21" s="5">
        <v>3</v>
      </c>
      <c r="M21" s="16">
        <v>4</v>
      </c>
      <c r="N21" s="16"/>
      <c r="O21" s="64">
        <f>IF(H21="","",IF(H21=1,POINTS!$C$1,IF(H21=2,POINTS!$C$2,IF(H21=3,POINTS!$C$3,IF(H21=4,POINTS!$C$4,IF(H21=5,POINTS!$C$5,IF(H21=6,POINTS!$C$6,IF(H21=7,POINTS!$C$7,IF(H21=8,POINTS!$C$8,IF(H21=9,POINTS!$C$9,IF(H21=10,POINTS!$C$10,IF(H21=11,POINTS!$C$11,IF(H21=12,POINTS!$C$12,IF(H21=13,POINTS!$C$13,IF(H21=14,POINTS!$C$14,IF(H21=15,POINTS!$C$15,IF(H21=16,POINTS!$C$16,IF(H21=17,POINTS!$C$17,IF(H21=18,POINTS!$C$18,IF(H21=19,POINTS!$C$19,IF(H21=20,POINTS!$C$20,IF(H21&gt;20,0,IF(H21=DNF,"",IF(H21=DNS,"",IF(H21=EXC,"")))))))))))))))))))))))))</f>
        <v>20</v>
      </c>
      <c r="P21" s="6"/>
      <c r="Q21" s="64">
        <f>IF(J21="","",IF(J21=1,POINTS!$C$1,IF(J21=2,POINTS!$C$2,IF(J21=3,POINTS!$C$3,IF(J21=4,POINTS!$C$4,IF(J21=5,POINTS!$C$5,IF(J21=6,POINTS!$C$6,IF(J21=7,POINTS!$C$7,IF(J21=8,POINTS!$C$8,IF(J21=9,POINTS!$C$9,IF(J21=10,POINTS!$C$10,IF(J21=11,POINTS!$C$11,IF(J21=12,POINTS!$C$12,IF(J21=13,POINTS!$C$13,IF(J21=14,POINTS!$C$14,IF(J21=15,POINTS!$C$15,IF(J21=16,POINTS!$C$16,IF(J21=17,POINTS!$C$17,IF(J21=18,POINTS!$C$18,IF(J21=19,POINTS!$C$19,IF(J20=20,POINTS!$C$20,IF(J21&gt;20,0,IF(J21=DNF,"",IF(J21=DNS,"",IF(J21=EXC,"")))))))))))))))))))))))))</f>
        <v>26</v>
      </c>
      <c r="R21" s="6"/>
      <c r="S21" s="64">
        <f>IF(M21="","",IF(M21=1,POINTS!$C$1,IF(M21=2,POINTS!$C$2,IF(M21=3,POINTS!$C$3,IF(M21=4,POINTS!$C$4,IF(M21=5,POINTS!$C$5,IF(M21=6,POINTS!$C$6,IF(M21=7,POINTS!$C$7,IF(M21=8,POINTS!$C$8,IF(M21=9,POINTS!$C$9,IF(M21=10,POINTS!$C$10,IF(M21=11,POINTS!$C$11,IF(M21=12,POINTS!$C$12,IF(M21=13,POINTS!$C$13,IF(M21=14,POINTS!$C$14,IF(M21=15,POINTS!$C$15,IF(M21=16,POINTS!$C$16,IF(M21=17,POINTS!$C$17,IF(M21=18,POINTS!$C$18,IF(M21=19,POINTS!$C$19,IF(M21=20,POINTS!$C$20,IF(M21&gt;20,0,IF(M21=DNF,"",IF(M21=DNS,"",IF(M21=EXC,"")))))))))))))))))))))))))</f>
        <v>20</v>
      </c>
      <c r="U21" s="6">
        <f>IF(F21="","",SUM(O21:S21))</f>
        <v>66</v>
      </c>
    </row>
    <row r="22" spans="1:26" s="9" customFormat="1" x14ac:dyDescent="0.2">
      <c r="A22" s="73">
        <f>'ENTRY LIST'!A22</f>
        <v>6</v>
      </c>
      <c r="B22" s="24">
        <v>16</v>
      </c>
      <c r="C22" s="40" t="str">
        <f>IF('ENTRY LIST'!C22=0,"",'ENTRY LIST'!C22)</f>
        <v>Brent Cooper</v>
      </c>
      <c r="D22" s="40" t="str">
        <f>IF('ENTRY LIST'!D22=0,"",'ENTRY LIST'!D22)</f>
        <v>Commodore VP</v>
      </c>
      <c r="E22" s="24">
        <f>IF('ENTRY LIST'!B22=0,"",'ENTRY LIST'!B22)</f>
        <v>111</v>
      </c>
      <c r="F22" s="41" t="s">
        <v>65</v>
      </c>
      <c r="G22" s="5">
        <v>2</v>
      </c>
      <c r="H22" s="6">
        <v>3</v>
      </c>
      <c r="I22" s="5">
        <v>3</v>
      </c>
      <c r="J22" s="6">
        <v>4</v>
      </c>
      <c r="K22" s="25">
        <f>IF(H22="","",SUM(O22:Q22))</f>
        <v>43</v>
      </c>
      <c r="L22" s="5">
        <v>4</v>
      </c>
      <c r="M22" s="16">
        <v>3</v>
      </c>
      <c r="N22" s="16"/>
      <c r="O22" s="64">
        <f>IF(H22="","",IF(H22=1,POINTS!$C$1,IF(H22=2,POINTS!$C$2,IF(H22=3,POINTS!$C$3,IF(H22=4,POINTS!$C$4,IF(H22=5,POINTS!$C$5,IF(H22=6,POINTS!$C$6,IF(H22=7,POINTS!$C$7,IF(H22=8,POINTS!$C$8,IF(H22=9,POINTS!$C$9,IF(H22=10,POINTS!$C$10,IF(H22=11,POINTS!$C$11,IF(H22=12,POINTS!$C$12,IF(H22=13,POINTS!$C$13,IF(H22=14,POINTS!$C$14,IF(H22=15,POINTS!$C$15,IF(H22=16,POINTS!$C$16,IF(H22=17,POINTS!$C$17,IF(H22=18,POINTS!$C$18,IF(H22=19,POINTS!$C$19,IF(H22=20,POINTS!$C$20,IF(H22&gt;20,0,IF(H22=DNF,"",IF(H22=DNS,"",IF(H22=EXC,"")))))))))))))))))))))))))</f>
        <v>23</v>
      </c>
      <c r="P22" s="6"/>
      <c r="Q22" s="64">
        <f>IF(J22="","",IF(J22=1,POINTS!$C$1,IF(J22=2,POINTS!$C$2,IF(J22=3,POINTS!$C$3,IF(J22=4,POINTS!$C$4,IF(J22=5,POINTS!$C$5,IF(J22=6,POINTS!$C$6,IF(J22=7,POINTS!$C$7,IF(J22=8,POINTS!$C$8,IF(J22=9,POINTS!$C$9,IF(J22=10,POINTS!$C$10,IF(J22=11,POINTS!$C$11,IF(J22=12,POINTS!$C$12,IF(J22=13,POINTS!$C$13,IF(J22=14,POINTS!$C$14,IF(J22=15,POINTS!$C$15,IF(J22=16,POINTS!$C$16,IF(J22=17,POINTS!$C$17,IF(J22=18,POINTS!$C$18,IF(J22=19,POINTS!$C$19,IF(J21=20,POINTS!$C$20,IF(J22&gt;20,0,IF(J22=DNF,"",IF(J22=DNS,"",IF(J22=EXC,"")))))))))))))))))))))))))</f>
        <v>20</v>
      </c>
      <c r="R22" s="6"/>
      <c r="S22" s="64">
        <f>IF(M22="","",IF(M22=1,POINTS!$C$1,IF(M22=2,POINTS!$C$2,IF(M22=3,POINTS!$C$3,IF(M22=4,POINTS!$C$4,IF(M22=5,POINTS!$C$5,IF(M22=6,POINTS!$C$6,IF(M22=7,POINTS!$C$7,IF(M22=8,POINTS!$C$8,IF(M22=9,POINTS!$C$9,IF(M22=10,POINTS!$C$10,IF(M22=11,POINTS!$C$11,IF(M22=12,POINTS!$C$12,IF(M22=13,POINTS!$C$13,IF(M22=14,POINTS!$C$14,IF(M22=15,POINTS!$C$15,IF(M22=16,POINTS!$C$16,IF(M22=17,POINTS!$C$17,IF(M22=18,POINTS!$C$18,IF(M22=19,POINTS!$C$19,IF(M22=20,POINTS!$C$20,IF(M22&gt;20,0,IF(M22=DNF,"",IF(M22=DNS,"",IF(M22=EXC,"")))))))))))))))))))))))))</f>
        <v>23</v>
      </c>
      <c r="T22" s="6"/>
      <c r="U22" s="6">
        <f>IF(F22="","",SUM(O22:S22))</f>
        <v>66</v>
      </c>
    </row>
    <row r="23" spans="1:26" s="9" customFormat="1" hidden="1" x14ac:dyDescent="0.2">
      <c r="A23" s="73">
        <f>'ENTRY LIST'!A23</f>
        <v>7</v>
      </c>
      <c r="B23" s="24">
        <v>17</v>
      </c>
      <c r="C23" s="40" t="str">
        <f>IF('ENTRY LIST'!C23=0,"",'ENTRY LIST'!C23)</f>
        <v/>
      </c>
      <c r="D23" s="40" t="str">
        <f>IF('ENTRY LIST'!D23=0,"",'ENTRY LIST'!D23)</f>
        <v/>
      </c>
      <c r="E23" s="24" t="str">
        <f>IF('ENTRY LIST'!B23=0,"",'ENTRY LIST'!B23)</f>
        <v/>
      </c>
      <c r="F23" s="41"/>
      <c r="G23" s="5"/>
      <c r="H23" s="6"/>
      <c r="I23" s="5"/>
      <c r="J23" s="6"/>
      <c r="K23" s="25" t="str">
        <f t="shared" ref="K23:K30" si="0">IF(H23="","",SUM(O23:Q23))</f>
        <v/>
      </c>
      <c r="L23" s="5"/>
      <c r="M23" s="16"/>
      <c r="N23" s="16"/>
      <c r="O23" s="64" t="str">
        <f>IF(H23="","",IF(H23=1,POINTS!$C$1,IF(H23=2,POINTS!$C$2,IF(H23=3,POINTS!$C$3,IF(H23=4,POINTS!$C$4,IF(H23=5,POINTS!$C$5,IF(H23=6,POINTS!$C$6,IF(H23=7,POINTS!$C$7,IF(H23=8,POINTS!$C$8,IF(H23=9,POINTS!$C$9,IF(H23=10,POINTS!$C$10,IF(H23=11,POINTS!$C$11,IF(H23=12,POINTS!$C$12,IF(H23=13,POINTS!$C$13,IF(H23=14,POINTS!$C$14,IF(H23=15,POINTS!$C$15,IF(H23=16,POINTS!$C$16,IF(H23=17,POINTS!$C$17,IF(H23=18,POINTS!$C$18,IF(H23=19,POINTS!$C$19,IF(H23=20,POINTS!$C$20,IF(H23&gt;20,0,IF(H23=DNF,"",IF(H23=DNS,"",IF(H23=EXC,"")))))))))))))))))))))))))</f>
        <v/>
      </c>
      <c r="P23" s="6"/>
      <c r="Q23" s="64" t="str">
        <f>IF(J23="","",IF(J23=1,POINTS!$C$1,IF(J23=2,POINTS!$C$2,IF(J23=3,POINTS!$C$3,IF(J23=4,POINTS!$C$4,IF(J23=5,POINTS!$C$5,IF(J23=6,POINTS!$C$6,IF(J23=7,POINTS!$C$7,IF(J23=8,POINTS!$C$8,IF(J23=9,POINTS!$C$9,IF(J23=10,POINTS!$C$10,IF(J23=11,POINTS!$C$11,IF(J23=12,POINTS!$C$12,IF(J23=13,POINTS!$C$13,IF(J23=14,POINTS!$C$14,IF(J23=15,POINTS!$C$15,IF(J23=16,POINTS!$C$16,IF(J23=17,POINTS!$C$17,IF(J23=18,POINTS!$C$18,IF(J23=19,POINTS!$C$19,IF(J22=20,POINTS!$C$20,IF(J23&gt;20,0,IF(J23=DNF,"",IF(J23=DNS,"",IF(J23=EXC,"")))))))))))))))))))))))))</f>
        <v/>
      </c>
      <c r="R23" s="6"/>
      <c r="S23" s="64" t="str">
        <f>IF(M23="","",IF(M23=1,POINTS!$C$1,IF(M23=2,POINTS!$C$2,IF(M23=3,POINTS!$C$3,IF(M23=4,POINTS!$C$4,IF(M23=5,POINTS!$C$5,IF(M23=6,POINTS!$C$6,IF(M23=7,POINTS!$C$7,IF(M23=8,POINTS!$C$8,IF(M23=9,POINTS!$C$9,IF(M23=10,POINTS!$C$10,IF(M23=11,POINTS!$C$11,IF(M23=12,POINTS!$C$12,IF(M23=13,POINTS!$C$13,IF(M23=14,POINTS!$C$14,IF(M23=15,POINTS!$C$15,IF(M23=16,POINTS!$C$16,IF(M23=17,POINTS!$C$17,IF(M23=18,POINTS!$C$18,IF(M23=19,POINTS!$C$19,IF(M23=20,POINTS!$C$20,IF(M23&gt;20,0,IF(M23=DNF,"",IF(M23=DNS,"",IF(M23=EXC,"")))))))))))))))))))))))))</f>
        <v/>
      </c>
      <c r="T23" s="6"/>
      <c r="U23" s="6" t="str">
        <f t="shared" ref="U23:U30" si="1">IF(F23="","",SUM(O23:S23))</f>
        <v/>
      </c>
    </row>
    <row r="24" spans="1:26" s="9" customFormat="1" hidden="1" x14ac:dyDescent="0.2">
      <c r="A24" s="73">
        <f>'ENTRY LIST'!A24</f>
        <v>8</v>
      </c>
      <c r="B24" s="24">
        <v>18</v>
      </c>
      <c r="C24" s="40" t="str">
        <f>IF('ENTRY LIST'!C24=0,"",'ENTRY LIST'!C24)</f>
        <v/>
      </c>
      <c r="D24" s="40" t="str">
        <f>IF('ENTRY LIST'!D24=0,"",'ENTRY LIST'!D24)</f>
        <v/>
      </c>
      <c r="E24" s="24" t="str">
        <f>IF('ENTRY LIST'!B24=0,"",'ENTRY LIST'!B24)</f>
        <v/>
      </c>
      <c r="F24" s="41"/>
      <c r="G24" s="85"/>
      <c r="H24" s="6"/>
      <c r="I24" s="5"/>
      <c r="J24" s="6"/>
      <c r="K24" s="25" t="str">
        <f t="shared" si="0"/>
        <v/>
      </c>
      <c r="L24" s="5"/>
      <c r="M24" s="16"/>
      <c r="N24" s="16"/>
      <c r="O24" s="64" t="str">
        <f>IF(H24="","",IF(H24=1,POINTS!$C$1,IF(H24=2,POINTS!$C$2,IF(H24=3,POINTS!$C$3,IF(H24=4,POINTS!$C$4,IF(H24=5,POINTS!$C$5,IF(H24=6,POINTS!$C$6,IF(H24=7,POINTS!$C$7,IF(H24=8,POINTS!$C$8,IF(H24=9,POINTS!$C$9,IF(H24=10,POINTS!$C$10,IF(H24=11,POINTS!$C$11,IF(H24=12,POINTS!$C$12,IF(H24=13,POINTS!$C$13,IF(H24=14,POINTS!$C$14,IF(H24=15,POINTS!$C$15,IF(H24=16,POINTS!$C$16,IF(H24=17,POINTS!$C$17,IF(H24=18,POINTS!$C$18,IF(H24=19,POINTS!$C$19,IF(H24=20,POINTS!$C$20,IF(H24&gt;20,0,IF(H24=DNF,"",IF(H24=DNS,"",IF(H24=EXC,"")))))))))))))))))))))))))</f>
        <v/>
      </c>
      <c r="P24" s="6"/>
      <c r="Q24" s="64" t="str">
        <f>IF(J24="","",IF(J24=1,POINTS!$C$1,IF(J24=2,POINTS!$C$2,IF(J24=3,POINTS!$C$3,IF(J24=4,POINTS!$C$4,IF(J24=5,POINTS!$C$5,IF(J24=6,POINTS!$C$6,IF(J24=7,POINTS!$C$7,IF(J24=8,POINTS!$C$8,IF(J24=9,POINTS!$C$9,IF(J24=10,POINTS!$C$10,IF(J24=11,POINTS!$C$11,IF(J24=12,POINTS!$C$12,IF(J24=13,POINTS!$C$13,IF(J24=14,POINTS!$C$14,IF(J24=15,POINTS!$C$15,IF(J24=16,POINTS!$C$16,IF(J24=17,POINTS!$C$17,IF(J24=18,POINTS!$C$18,IF(J24=19,POINTS!$C$19,IF(J23=20,POINTS!$C$20,IF(J24&gt;20,0,IF(J24=DNF,"",IF(J24=DNS,"",IF(J24=EXC,"")))))))))))))))))))))))))</f>
        <v/>
      </c>
      <c r="R24" s="6"/>
      <c r="S24" s="64" t="str">
        <f>IF(M24="","",IF(M24=1,POINTS!$C$1,IF(M24=2,POINTS!$C$2,IF(M24=3,POINTS!$C$3,IF(M24=4,POINTS!$C$4,IF(M24=5,POINTS!$C$5,IF(M24=6,POINTS!$C$6,IF(M24=7,POINTS!$C$7,IF(M24=8,POINTS!$C$8,IF(M24=9,POINTS!$C$9,IF(M24=10,POINTS!$C$10,IF(M24=11,POINTS!$C$11,IF(M24=12,POINTS!$C$12,IF(M24=13,POINTS!$C$13,IF(M24=14,POINTS!$C$14,IF(M24=15,POINTS!$C$15,IF(M24=16,POINTS!$C$16,IF(M24=17,POINTS!$C$17,IF(M24=18,POINTS!$C$18,IF(M24=19,POINTS!$C$19,IF(M24=20,POINTS!$C$20,IF(M24&gt;20,0,IF(M24=DNF,"",IF(M24=DNS,"",IF(M24=EXC,"")))))))))))))))))))))))))</f>
        <v/>
      </c>
      <c r="U24" s="6" t="str">
        <f t="shared" si="1"/>
        <v/>
      </c>
    </row>
    <row r="25" spans="1:26" s="9" customFormat="1" hidden="1" x14ac:dyDescent="0.2">
      <c r="A25" s="73">
        <f>'ENTRY LIST'!A25</f>
        <v>9</v>
      </c>
      <c r="B25" s="24">
        <v>19</v>
      </c>
      <c r="C25" s="40" t="str">
        <f>IF('ENTRY LIST'!C25=0,"",'ENTRY LIST'!C25)</f>
        <v/>
      </c>
      <c r="D25" s="40" t="str">
        <f>IF('ENTRY LIST'!D25=0,"",'ENTRY LIST'!D25)</f>
        <v/>
      </c>
      <c r="E25" s="24" t="str">
        <f>IF('ENTRY LIST'!B25=0,"",'ENTRY LIST'!B25)</f>
        <v/>
      </c>
      <c r="F25" s="41"/>
      <c r="G25" s="5"/>
      <c r="H25" s="6"/>
      <c r="I25" s="5"/>
      <c r="J25" s="6"/>
      <c r="K25" s="25" t="str">
        <f t="shared" si="0"/>
        <v/>
      </c>
      <c r="L25" s="5"/>
      <c r="M25" s="16"/>
      <c r="N25" s="16"/>
      <c r="O25" s="64" t="str">
        <f>IF(H25="","",IF(H25=1,POINTS!$C$1,IF(H25=2,POINTS!$C$2,IF(H25=3,POINTS!$C$3,IF(H25=4,POINTS!$C$4,IF(H25=5,POINTS!$C$5,IF(H25=6,POINTS!$C$6,IF(H25=7,POINTS!$C$7,IF(H25=8,POINTS!$C$8,IF(H25=9,POINTS!$C$9,IF(H25=10,POINTS!$C$10,IF(H25=11,POINTS!$C$11,IF(H25=12,POINTS!$C$12,IF(H25=13,POINTS!$C$13,IF(H25=14,POINTS!$C$14,IF(H25=15,POINTS!$C$15,IF(H25=16,POINTS!$C$16,IF(H25=17,POINTS!$C$17,IF(H25=18,POINTS!$C$18,IF(H25=19,POINTS!$C$19,IF(H25=20,POINTS!$C$20,IF(H25&gt;20,0,IF(H25=DNF,"",IF(H25=DNS,"",IF(H25=EXC,"")))))))))))))))))))))))))</f>
        <v/>
      </c>
      <c r="P25" s="6"/>
      <c r="Q25" s="64" t="str">
        <f>IF(J25="","",IF(J25=1,POINTS!$C$1,IF(J25=2,POINTS!$C$2,IF(J25=3,POINTS!$C$3,IF(J25=4,POINTS!$C$4,IF(J25=5,POINTS!$C$5,IF(J25=6,POINTS!$C$6,IF(J25=7,POINTS!$C$7,IF(J25=8,POINTS!$C$8,IF(J25=9,POINTS!$C$9,IF(J25=10,POINTS!$C$10,IF(J25=11,POINTS!$C$11,IF(J25=12,POINTS!$C$12,IF(J25=13,POINTS!$C$13,IF(J25=14,POINTS!$C$14,IF(J25=15,POINTS!$C$15,IF(J25=16,POINTS!$C$16,IF(J25=17,POINTS!$C$17,IF(J25=18,POINTS!$C$18,IF(J25=19,POINTS!$C$19,IF(J24=20,POINTS!$C$20,IF(J25&gt;20,0,IF(J25=DNF,"",IF(J25=DNS,"",IF(J25=EXC,"")))))))))))))))))))))))))</f>
        <v/>
      </c>
      <c r="R25" s="6"/>
      <c r="S25" s="64" t="str">
        <f>IF(M25="","",IF(M25=1,POINTS!$C$1,IF(M25=2,POINTS!$C$2,IF(M25=3,POINTS!$C$3,IF(M25=4,POINTS!$C$4,IF(M25=5,POINTS!$C$5,IF(M25=6,POINTS!$C$6,IF(M25=7,POINTS!$C$7,IF(M25=8,POINTS!$C$8,IF(M25=9,POINTS!$C$9,IF(M25=10,POINTS!$C$10,IF(M25=11,POINTS!$C$11,IF(M25=12,POINTS!$C$12,IF(M25=13,POINTS!$C$13,IF(M25=14,POINTS!$C$14,IF(M25=15,POINTS!$C$15,IF(M25=16,POINTS!$C$16,IF(M25=17,POINTS!$C$17,IF(M25=18,POINTS!$C$18,IF(M25=19,POINTS!$C$19,IF(M25=20,POINTS!$C$20,IF(M25&gt;20,0,IF(M25=DNF,"",IF(M25=DNS,"",IF(M25=EXC,"")))))))))))))))))))))))))</f>
        <v/>
      </c>
      <c r="U25" s="6" t="str">
        <f t="shared" si="1"/>
        <v/>
      </c>
    </row>
    <row r="26" spans="1:26" s="9" customFormat="1" hidden="1" x14ac:dyDescent="0.2">
      <c r="A26" s="73">
        <f>'ENTRY LIST'!A26</f>
        <v>0</v>
      </c>
      <c r="B26" s="24">
        <v>20</v>
      </c>
      <c r="C26" s="40" t="str">
        <f>IF('ENTRY LIST'!C26=0,"",'ENTRY LIST'!C26)</f>
        <v/>
      </c>
      <c r="D26" s="40" t="str">
        <f>IF('ENTRY LIST'!D26=0,"",'ENTRY LIST'!D26)</f>
        <v/>
      </c>
      <c r="E26" s="24" t="str">
        <f>IF('ENTRY LIST'!B26=0,"",'ENTRY LIST'!B26)</f>
        <v/>
      </c>
      <c r="F26" s="41"/>
      <c r="G26" s="5"/>
      <c r="H26" s="6"/>
      <c r="I26" s="5"/>
      <c r="J26" s="6"/>
      <c r="K26" s="25" t="str">
        <f t="shared" si="0"/>
        <v/>
      </c>
      <c r="L26" s="5"/>
      <c r="M26" s="16"/>
      <c r="N26" s="16"/>
      <c r="O26" s="64" t="str">
        <f>IF(H26="","",IF(H26=1,POINTS!$C$1,IF(H26=2,POINTS!$C$2,IF(H26=3,POINTS!$C$3,IF(H26=4,POINTS!$C$4,IF(H26=5,POINTS!$C$5,IF(H26=6,POINTS!$C$6,IF(H26=7,POINTS!$C$7,IF(H26=8,POINTS!$C$8,IF(H26=9,POINTS!$C$9,IF(H26=10,POINTS!$C$10,IF(H26=11,POINTS!$C$11,IF(H26=12,POINTS!$C$12,IF(H26=13,POINTS!$C$13,IF(H26=14,POINTS!$C$14,IF(H26=15,POINTS!$C$15,IF(H26=16,POINTS!$C$16,IF(H26=17,POINTS!$C$17,IF(H26=18,POINTS!$C$18,IF(H26=19,POINTS!$C$19,IF(H26=20,POINTS!$C$20,IF(H26&gt;20,0,IF(H26=DNF,"",IF(H26=DNS,"",IF(H26=EXC,"")))))))))))))))))))))))))</f>
        <v/>
      </c>
      <c r="P26" s="6"/>
      <c r="Q26" s="64" t="str">
        <f>IF(J26="","",IF(J26=1,POINTS!$C$1,IF(J26=2,POINTS!$C$2,IF(J26=3,POINTS!$C$3,IF(J26=4,POINTS!$C$4,IF(J26=5,POINTS!$C$5,IF(J26=6,POINTS!$C$6,IF(J26=7,POINTS!$C$7,IF(J26=8,POINTS!$C$8,IF(J26=9,POINTS!$C$9,IF(J26=10,POINTS!$C$10,IF(J26=11,POINTS!$C$11,IF(J26=12,POINTS!$C$12,IF(J26=13,POINTS!$C$13,IF(J26=14,POINTS!$C$14,IF(J26=15,POINTS!$C$15,IF(J26=16,POINTS!$C$16,IF(J26=17,POINTS!$C$17,IF(J26=18,POINTS!$C$18,IF(J26=19,POINTS!$C$19,IF(J25=20,POINTS!$C$20,IF(J26&gt;20,0,IF(J26=DNF,"",IF(J26=DNS,"",IF(J26=EXC,"")))))))))))))))))))))))))</f>
        <v/>
      </c>
      <c r="R26" s="6"/>
      <c r="S26" s="64" t="str">
        <f>IF(M26="","",IF(M26=1,POINTS!$C$1,IF(M26=2,POINTS!$C$2,IF(M26=3,POINTS!$C$3,IF(M26=4,POINTS!$C$4,IF(M26=5,POINTS!$C$5,IF(M26=6,POINTS!$C$6,IF(M26=7,POINTS!$C$7,IF(M26=8,POINTS!$C$8,IF(M26=9,POINTS!$C$9,IF(M26=10,POINTS!$C$10,IF(M26=11,POINTS!$C$11,IF(M26=12,POINTS!$C$12,IF(M26=13,POINTS!$C$13,IF(M26=14,POINTS!$C$14,IF(M26=15,POINTS!$C$15,IF(M26=16,POINTS!$C$16,IF(M26=17,POINTS!$C$17,IF(M26=18,POINTS!$C$18,IF(M26=19,POINTS!$C$19,IF(M26=20,POINTS!$C$20,IF(M26&gt;20,0,IF(M26=DNF,"",IF(M26=DNS,"",IF(M26=EXC,"")))))))))))))))))))))))))</f>
        <v/>
      </c>
      <c r="U26" s="6" t="str">
        <f t="shared" si="1"/>
        <v/>
      </c>
    </row>
    <row r="27" spans="1:26" hidden="1" x14ac:dyDescent="0.2">
      <c r="A27" s="73">
        <f>'ENTRY LIST'!A27</f>
        <v>0</v>
      </c>
      <c r="B27" s="24">
        <v>21</v>
      </c>
      <c r="C27" s="40" t="str">
        <f>IF('ENTRY LIST'!C27=0,"",'ENTRY LIST'!C27)</f>
        <v/>
      </c>
      <c r="D27" s="40" t="str">
        <f>IF('ENTRY LIST'!D27=0,"",'ENTRY LIST'!D27)</f>
        <v/>
      </c>
      <c r="E27" s="24" t="str">
        <f>IF('ENTRY LIST'!B27=0,"",'ENTRY LIST'!B27)</f>
        <v/>
      </c>
      <c r="F27" s="41"/>
      <c r="G27" s="73"/>
      <c r="I27" s="5"/>
      <c r="J27" s="73"/>
      <c r="K27" s="25" t="str">
        <f t="shared" si="0"/>
        <v/>
      </c>
      <c r="L27" s="5"/>
      <c r="M27" s="73"/>
      <c r="N27" s="73"/>
      <c r="O27" s="64" t="str">
        <f>IF(H27="","",IF(H27=1,POINTS!$C$1,IF(H27=2,POINTS!$C$2,IF(H27=3,POINTS!$C$3,IF(H27=4,POINTS!$C$4,IF(H27=5,POINTS!$C$5,IF(H27=6,POINTS!$C$6,IF(H27=7,POINTS!$C$7,IF(H27=8,POINTS!$C$8,IF(H27=9,POINTS!$C$9,IF(H27=10,POINTS!$C$10,IF(H27=11,POINTS!$C$11,IF(H27=12,POINTS!$C$12,IF(H27=13,POINTS!$C$13,IF(H27=14,POINTS!$C$14,IF(H27=15,POINTS!$C$15,IF(H27=16,POINTS!$C$16,IF(H27=17,POINTS!$C$17,IF(H27=18,POINTS!$C$18,IF(H27=19,POINTS!$C$19,IF(H27=20,POINTS!$C$20,IF(H27&gt;20,0,IF(H27=DNF,"",IF(H27=DNS,"",IF(H27=EXC,"")))))))))))))))))))))))))</f>
        <v/>
      </c>
      <c r="P27" s="6"/>
      <c r="Q27" s="64" t="str">
        <f>IF(J27="","",IF(J27=1,POINTS!$C$1,IF(J27=2,POINTS!$C$2,IF(J27=3,POINTS!$C$3,IF(J27=4,POINTS!$C$4,IF(J27=5,POINTS!$C$5,IF(J27=6,POINTS!$C$6,IF(J27=7,POINTS!$C$7,IF(J27=8,POINTS!$C$8,IF(J27=9,POINTS!$C$9,IF(J27=10,POINTS!$C$10,IF(J27=11,POINTS!$C$11,IF(J27=12,POINTS!$C$12,IF(J27=13,POINTS!$C$13,IF(J27=14,POINTS!$C$14,IF(J27=15,POINTS!$C$15,IF(J27=16,POINTS!$C$16,IF(J27=17,POINTS!$C$17,IF(J27=18,POINTS!$C$18,IF(J27=19,POINTS!$C$19,IF(J26=20,POINTS!$C$20,IF(J27&gt;20,0,IF(J27=DNF,"",IF(J27=DNS,"",IF(J27=EXC,"")))))))))))))))))))))))))</f>
        <v/>
      </c>
      <c r="R27" s="6"/>
      <c r="S27" s="64" t="str">
        <f>IF(M27="","",IF(M27=1,POINTS!$C$1,IF(M27=2,POINTS!$C$2,IF(M27=3,POINTS!$C$3,IF(M27=4,POINTS!$C$4,IF(M27=5,POINTS!$C$5,IF(M27=6,POINTS!$C$6,IF(M27=7,POINTS!$C$7,IF(M27=8,POINTS!$C$8,IF(M27=9,POINTS!$C$9,IF(M27=10,POINTS!$C$10,IF(M27=11,POINTS!$C$11,IF(M27=12,POINTS!$C$12,IF(M27=13,POINTS!$C$13,IF(M27=14,POINTS!$C$14,IF(M27=15,POINTS!$C$15,IF(M27=16,POINTS!$C$16,IF(M27=17,POINTS!$C$17,IF(M27=18,POINTS!$C$18,IF(M27=19,POINTS!$C$19,IF(M27=20,POINTS!$C$20,IF(M27&gt;20,0,IF(M27=DNF,"",IF(M27=DNS,"",IF(M27=EXC,"")))))))))))))))))))))))))</f>
        <v/>
      </c>
      <c r="T27" s="73"/>
      <c r="U27" s="6" t="str">
        <f t="shared" si="1"/>
        <v/>
      </c>
    </row>
    <row r="28" spans="1:26" hidden="1" x14ac:dyDescent="0.2">
      <c r="A28" s="73">
        <f>'ENTRY LIST'!A28</f>
        <v>0</v>
      </c>
      <c r="B28" s="24">
        <v>22</v>
      </c>
      <c r="C28" s="40" t="str">
        <f>IF('ENTRY LIST'!C28=0,"",'ENTRY LIST'!C28)</f>
        <v/>
      </c>
      <c r="D28" s="40" t="str">
        <f>IF('ENTRY LIST'!D28=0,"",'ENTRY LIST'!D28)</f>
        <v/>
      </c>
      <c r="E28" s="24" t="str">
        <f>IF('ENTRY LIST'!B28=0,"",'ENTRY LIST'!B28)</f>
        <v/>
      </c>
      <c r="F28" s="74"/>
      <c r="G28" s="73"/>
      <c r="I28" s="73"/>
      <c r="J28" s="73"/>
      <c r="K28" s="25" t="str">
        <f t="shared" si="0"/>
        <v/>
      </c>
      <c r="L28" s="73"/>
      <c r="M28" s="73"/>
      <c r="N28" s="73"/>
      <c r="O28" s="64" t="str">
        <f>IF(H28="","",IF(H28=1,POINTS!$C$1,IF(H28=2,POINTS!$C$2,IF(H28=3,POINTS!$C$3,IF(H28=4,POINTS!$C$4,IF(H28=5,POINTS!$C$5,IF(H28=6,POINTS!$C$6,IF(H28=7,POINTS!$C$7,IF(H28=8,POINTS!$C$8,IF(H28=9,POINTS!$C$9,IF(H28=10,POINTS!$C$10,IF(H28=11,POINTS!$C$11,IF(H28=12,POINTS!$C$12,IF(H28=13,POINTS!$C$13,IF(H28=14,POINTS!$C$14,IF(H28=15,POINTS!$C$15,IF(H28=16,POINTS!$C$16,IF(H28=17,POINTS!$C$17,IF(H28=18,POINTS!$C$18,IF(H28=19,POINTS!$C$19,IF(H28=20,POINTS!$C$20,IF(H28&gt;20,0,IF(H28=DNF,"",IF(H28=DNS,"",IF(H28=EXC,"")))))))))))))))))))))))))</f>
        <v/>
      </c>
      <c r="P28" s="6"/>
      <c r="Q28" s="64" t="str">
        <f>IF(J28="","",IF(J28=1,POINTS!$C$1,IF(J28=2,POINTS!$C$2,IF(J28=3,POINTS!$C$3,IF(J28=4,POINTS!$C$4,IF(J28=5,POINTS!$C$5,IF(J28=6,POINTS!$C$6,IF(J28=7,POINTS!$C$7,IF(J28=8,POINTS!$C$8,IF(J28=9,POINTS!$C$9,IF(J28=10,POINTS!$C$10,IF(J28=11,POINTS!$C$11,IF(J28=12,POINTS!$C$12,IF(J28=13,POINTS!$C$13,IF(J28=14,POINTS!$C$14,IF(J28=15,POINTS!$C$15,IF(J28=16,POINTS!$C$16,IF(J28=17,POINTS!$C$17,IF(J28=18,POINTS!$C$18,IF(J28=19,POINTS!$C$19,IF(J27=20,POINTS!$C$20,IF(J28&gt;20,0,IF(J28=DNF,"",IF(J28=DNS,"",IF(J28=EXC,"")))))))))))))))))))))))))</f>
        <v/>
      </c>
      <c r="R28" s="6"/>
      <c r="S28" s="64" t="str">
        <f>IF(M28="","",IF(M28=1,POINTS!$C$1,IF(M28=2,POINTS!$C$2,IF(M28=3,POINTS!$C$3,IF(M28=4,POINTS!$C$4,IF(M28=5,POINTS!$C$5,IF(M28=6,POINTS!$C$6,IF(M28=7,POINTS!$C$7,IF(M28=8,POINTS!$C$8,IF(M28=9,POINTS!$C$9,IF(M28=10,POINTS!$C$10,IF(M28=11,POINTS!$C$11,IF(M28=12,POINTS!$C$12,IF(M28=13,POINTS!$C$13,IF(M28=14,POINTS!$C$14,IF(M28=15,POINTS!$C$15,IF(M28=16,POINTS!$C$16,IF(M28=17,POINTS!$C$17,IF(M28=18,POINTS!$C$18,IF(M28=19,POINTS!$C$19,IF(M28=20,POINTS!$C$20,IF(M28&gt;20,0,IF(M28=DNF,"",IF(M28=DNS,"",IF(M28=EXC,"")))))))))))))))))))))))))</f>
        <v/>
      </c>
      <c r="T28" s="73"/>
      <c r="U28" s="6" t="str">
        <f t="shared" si="1"/>
        <v/>
      </c>
    </row>
    <row r="29" spans="1:26" hidden="1" x14ac:dyDescent="0.2">
      <c r="A29" s="73">
        <f>'ENTRY LIST'!A29</f>
        <v>0</v>
      </c>
      <c r="B29" s="24">
        <v>23</v>
      </c>
      <c r="C29" s="40" t="str">
        <f>IF('ENTRY LIST'!C29=0,"",'ENTRY LIST'!C29)</f>
        <v/>
      </c>
      <c r="D29" s="40" t="str">
        <f>IF('ENTRY LIST'!D29=0,"",'ENTRY LIST'!D29)</f>
        <v/>
      </c>
      <c r="E29" s="24" t="str">
        <f>IF('ENTRY LIST'!B29=0,"",'ENTRY LIST'!B29)</f>
        <v/>
      </c>
      <c r="F29" s="41"/>
      <c r="G29" s="5"/>
      <c r="K29" s="25" t="str">
        <f t="shared" si="0"/>
        <v/>
      </c>
      <c r="O29" s="64" t="str">
        <f>IF(H29="","",IF(H29=1,POINTS!$C$1,IF(H29=2,POINTS!$C$2,IF(H29=3,POINTS!$C$3,IF(H29=4,POINTS!$C$4,IF(H29=5,POINTS!$C$5,IF(H29=6,POINTS!$C$6,IF(H29=7,POINTS!$C$7,IF(H29=8,POINTS!$C$8,IF(H29=9,POINTS!$C$9,IF(H29=10,POINTS!$C$10,IF(H29=11,POINTS!$C$11,IF(H29=12,POINTS!$C$12,IF(H29=13,POINTS!$C$13,IF(H29=14,POINTS!$C$14,IF(H29=15,POINTS!$C$15,IF(H29=16,POINTS!$C$16,IF(H29=17,POINTS!$C$17,IF(H29=18,POINTS!$C$18,IF(H29=19,POINTS!$C$19,IF(H29=20,POINTS!$C$20,IF(H29&gt;20,0,IF(H29=DNF,"",IF(H29=DNS,"",IF(H29=EXC,"")))))))))))))))))))))))))</f>
        <v/>
      </c>
      <c r="P29" s="6"/>
      <c r="Q29" s="64" t="str">
        <f>IF(J29="","",IF(J29=1,POINTS!$C$1,IF(J29=2,POINTS!$C$2,IF(J29=3,POINTS!$C$3,IF(J29=4,POINTS!$C$4,IF(J29=5,POINTS!$C$5,IF(J29=6,POINTS!$C$6,IF(J29=7,POINTS!$C$7,IF(J29=8,POINTS!$C$8,IF(J29=9,POINTS!$C$9,IF(J29=10,POINTS!$C$10,IF(J29=11,POINTS!$C$11,IF(J29=12,POINTS!$C$12,IF(J29=13,POINTS!$C$13,IF(J29=14,POINTS!$C$14,IF(J29=15,POINTS!$C$15,IF(J29=16,POINTS!$C$16,IF(J29=17,POINTS!$C$17,IF(J29=18,POINTS!$C$18,IF(J29=19,POINTS!$C$19,IF(J28=20,POINTS!$C$20,IF(J29&gt;20,0,IF(J29=DNF,"",IF(J29=DNS,"",IF(J29=EXC,"")))))))))))))))))))))))))</f>
        <v/>
      </c>
      <c r="R29" s="6"/>
      <c r="S29" s="64" t="str">
        <f>IF(M29="","",IF(M29=1,POINTS!$C$1,IF(M29=2,POINTS!$C$2,IF(M29=3,POINTS!$C$3,IF(M29=4,POINTS!$C$4,IF(M29=5,POINTS!$C$5,IF(M29=6,POINTS!$C$6,IF(M29=7,POINTS!$C$7,IF(M29=8,POINTS!$C$8,IF(M29=9,POINTS!$C$9,IF(M29=10,POINTS!$C$10,IF(M29=11,POINTS!$C$11,IF(M29=12,POINTS!$C$12,IF(M29=13,POINTS!$C$13,IF(M29=14,POINTS!$C$14,IF(M29=15,POINTS!$C$15,IF(M29=16,POINTS!$C$16,IF(M29=17,POINTS!$C$17,IF(M29=18,POINTS!$C$18,IF(M29=19,POINTS!$C$19,IF(M29=20,POINTS!$C$20,IF(M29&gt;20,0,IF(M29=DNF,"",IF(M29=DNS,"",IF(M29=EXC,"")))))))))))))))))))))))))</f>
        <v/>
      </c>
      <c r="U29" s="6" t="str">
        <f t="shared" si="1"/>
        <v/>
      </c>
    </row>
    <row r="30" spans="1:26" hidden="1" x14ac:dyDescent="0.2">
      <c r="A30" s="73">
        <f>'ENTRY LIST'!A30</f>
        <v>0</v>
      </c>
      <c r="B30" s="24">
        <v>24</v>
      </c>
      <c r="C30" s="40" t="str">
        <f>IF('ENTRY LIST'!C30=0,"",'ENTRY LIST'!C30)</f>
        <v/>
      </c>
      <c r="D30" s="40" t="str">
        <f>IF('ENTRY LIST'!D30=0,"",'ENTRY LIST'!D30)</f>
        <v/>
      </c>
      <c r="E30" s="24" t="str">
        <f>IF('ENTRY LIST'!B30=0,"",'ENTRY LIST'!B30)</f>
        <v/>
      </c>
      <c r="F30" s="41"/>
      <c r="G30" s="5"/>
      <c r="K30" s="25" t="str">
        <f t="shared" si="0"/>
        <v/>
      </c>
      <c r="O30" s="64" t="str">
        <f>IF(H30="","",IF(H30=1,POINTS!$C$1,IF(H30=2,POINTS!$C$2,IF(H30=3,POINTS!$C$3,IF(H30=4,POINTS!$C$4,IF(H30=5,POINTS!$C$5,IF(H30=6,POINTS!$C$6,IF(H30=7,POINTS!$C$7,IF(H30=8,POINTS!$C$8,IF(H30=9,POINTS!$C$9,IF(H30=10,POINTS!$C$10,IF(H30=11,POINTS!$C$11,IF(H30=12,POINTS!$C$12,IF(H30=13,POINTS!$C$13,IF(H30=14,POINTS!$C$14,IF(H30=15,POINTS!$C$15,IF(H30=16,POINTS!$C$16,IF(H30=17,POINTS!$C$17,IF(H30=18,POINTS!$C$18,IF(H30=19,POINTS!$C$19,IF(H30=20,POINTS!$C$20,IF(H30&gt;20,0,IF(H30=DNF,"",IF(H30=DNS,"",IF(H30=EXC,"")))))))))))))))))))))))))</f>
        <v/>
      </c>
      <c r="P30" s="6"/>
      <c r="Q30" s="64" t="str">
        <f>IF(J30="","",IF(J30=1,POINTS!$C$1,IF(J30=2,POINTS!$C$2,IF(J30=3,POINTS!$C$3,IF(J30=4,POINTS!$C$4,IF(J30=5,POINTS!$C$5,IF(J30=6,POINTS!$C$6,IF(J30=7,POINTS!$C$7,IF(J30=8,POINTS!$C$8,IF(J30=9,POINTS!$C$9,IF(J30=10,POINTS!$C$10,IF(J30=11,POINTS!$C$11,IF(J30=12,POINTS!$C$12,IF(J30=13,POINTS!$C$13,IF(J30=14,POINTS!$C$14,IF(J30=15,POINTS!$C$15,IF(J30=16,POINTS!$C$16,IF(J30=17,POINTS!$C$17,IF(J30=18,POINTS!$C$18,IF(J30=19,POINTS!$C$19,IF(J29=20,POINTS!$C$20,IF(J30&gt;20,0,IF(J30=DNF,"",IF(J30=DNS,"",IF(J30=EXC,"")))))))))))))))))))))))))</f>
        <v/>
      </c>
      <c r="R30" s="6"/>
      <c r="S30" s="64" t="str">
        <f>IF(M30="","",IF(M30=1,POINTS!$C$1,IF(M30=2,POINTS!$C$2,IF(M30=3,POINTS!$C$3,IF(M30=4,POINTS!$C$4,IF(M30=5,POINTS!$C$5,IF(M30=6,POINTS!$C$6,IF(M30=7,POINTS!$C$7,IF(M30=8,POINTS!$C$8,IF(M30=9,POINTS!$C$9,IF(M30=10,POINTS!$C$10,IF(M30=11,POINTS!$C$11,IF(M30=12,POINTS!$C$12,IF(M30=13,POINTS!$C$13,IF(M30=14,POINTS!$C$14,IF(M30=15,POINTS!$C$15,IF(M30=16,POINTS!$C$16,IF(M30=17,POINTS!$C$17,IF(M30=18,POINTS!$C$18,IF(M30=19,POINTS!$C$19,IF(M30=20,POINTS!$C$20,IF(M30&gt;20,0,IF(M30=DNF,"",IF(M30=DNS,"",IF(M30=EXC,"")))))))))))))))))))))))))</f>
        <v/>
      </c>
      <c r="U30" s="6" t="str">
        <f t="shared" si="1"/>
        <v/>
      </c>
    </row>
    <row r="31" spans="1:26" hidden="1" x14ac:dyDescent="0.2">
      <c r="A31" s="73">
        <f>'ENTRY LIST'!A31</f>
        <v>0</v>
      </c>
    </row>
    <row r="32" spans="1:26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</row>
  </sheetData>
  <sortState ref="B7:U22">
    <sortCondition ref="B7:B22"/>
  </sortState>
  <mergeCells count="3">
    <mergeCell ref="A1:U1"/>
    <mergeCell ref="A3:U3"/>
    <mergeCell ref="A32:U32"/>
  </mergeCells>
  <phoneticPr fontId="0" type="noConversion"/>
  <pageMargins left="0" right="0" top="0" bottom="0" header="0" footer="0"/>
  <pageSetup paperSize="9" scale="1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LIST</vt:lpstr>
      <vt:lpstr>POINTS</vt:lpstr>
      <vt:lpstr>OVERALL</vt:lpstr>
      <vt:lpstr>R1-TAUPO</vt:lpstr>
    </vt:vector>
  </TitlesOfParts>
  <Company>Marshall-Harrington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Christie</dc:creator>
  <cp:lastModifiedBy>Wayne Christie</cp:lastModifiedBy>
  <cp:lastPrinted>2021-04-13T20:00:28Z</cp:lastPrinted>
  <dcterms:created xsi:type="dcterms:W3CDTF">1999-10-10T19:25:46Z</dcterms:created>
  <dcterms:modified xsi:type="dcterms:W3CDTF">2021-04-13T20:35:54Z</dcterms:modified>
</cp:coreProperties>
</file>